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autoCompressPictures="0"/>
  <bookViews>
    <workbookView xWindow="2580" yWindow="3735" windowWidth="20730" windowHeight="11760" firstSheet="1" activeTab="1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  <sheet name="Sheet1" sheetId="8" r:id="rId8"/>
  </sheets>
  <definedNames>
    <definedName name="_xlnm._FilterDatabase" localSheetId="1" hidden="1">Klubitennis!$A$3:$AO$50</definedName>
    <definedName name="_xlnm._FilterDatabase" localSheetId="0" hidden="1">Klubiüritused!$A$3:$N$49</definedName>
    <definedName name="_xlnm._FilterDatabase" localSheetId="5" hidden="1">Korraldamine!$A$2:$G$46</definedName>
    <definedName name="_xlnm._FilterDatabase" localSheetId="6" hidden="1">'Osalemiste kokkuvõte'!$A$4:$J$53</definedName>
    <definedName name="_xlnm._FilterDatabase" localSheetId="4" hidden="1">Paarismängud!$A$1:$BB$48</definedName>
    <definedName name="_xlnm._FilterDatabase" localSheetId="2" hidden="1">Turniirid!$A$3:$Q$49</definedName>
    <definedName name="_xlnm._FilterDatabase" localSheetId="3" hidden="1">Üksikmängud!$A$1:$M$48</definedName>
    <definedName name="_xlnm.Print_Area" localSheetId="6">'Osalemiste kokkuvõte'!$A$1:$J$53</definedName>
    <definedName name="_xlnm.Print_Area" localSheetId="4">Paarismängud!$A$1:$BB$48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18" i="2" l="1"/>
  <c r="AN39" i="2"/>
  <c r="AN41" i="2"/>
  <c r="AN14" i="2"/>
  <c r="AN35" i="2"/>
  <c r="AN13" i="2"/>
  <c r="AN36" i="2"/>
  <c r="AN19" i="2"/>
  <c r="AN5" i="2"/>
  <c r="AN20" i="2"/>
  <c r="AN24" i="2"/>
  <c r="AN23" i="2"/>
  <c r="AN15" i="2"/>
  <c r="AN27" i="2"/>
  <c r="AN32" i="2"/>
  <c r="AN42" i="2"/>
  <c r="AN17" i="2"/>
  <c r="AN37" i="2"/>
  <c r="AN29" i="2"/>
  <c r="AN26" i="2"/>
  <c r="AN21" i="2"/>
  <c r="AN43" i="2"/>
  <c r="AN4" i="2"/>
  <c r="AN9" i="2"/>
  <c r="AN34" i="2"/>
  <c r="AN40" i="2"/>
  <c r="AN50" i="2"/>
  <c r="AN49" i="2"/>
  <c r="S50" i="2"/>
  <c r="V50" i="2"/>
  <c r="N48" i="1"/>
  <c r="B54" i="7"/>
  <c r="C49" i="1"/>
  <c r="B49" i="1"/>
  <c r="M49" i="1"/>
  <c r="L49" i="1"/>
  <c r="K49" i="1"/>
  <c r="J49" i="1"/>
  <c r="I49" i="1"/>
  <c r="H49" i="1"/>
  <c r="G49" i="1"/>
  <c r="F49" i="1"/>
  <c r="E49" i="1"/>
  <c r="D49" i="1"/>
  <c r="C54" i="7"/>
  <c r="Q48" i="3"/>
  <c r="D54" i="7"/>
  <c r="E54" i="7"/>
  <c r="BB46" i="5"/>
  <c r="F54" i="7"/>
  <c r="G54" i="7"/>
  <c r="H54" i="7"/>
  <c r="I54" i="7"/>
  <c r="G47" i="9"/>
  <c r="J54" i="7"/>
  <c r="BB2" i="5"/>
  <c r="BB3" i="5"/>
  <c r="BB4" i="5"/>
  <c r="BB5" i="5"/>
  <c r="BB6" i="5"/>
  <c r="BB7" i="5"/>
  <c r="BB8" i="5"/>
  <c r="BB9" i="5"/>
  <c r="BB10" i="5"/>
  <c r="BB11" i="5"/>
  <c r="BB13" i="5"/>
  <c r="BB16" i="5"/>
  <c r="BB17" i="5"/>
  <c r="BB18" i="5"/>
  <c r="BB14" i="5"/>
  <c r="BB12" i="5"/>
  <c r="BB19" i="5"/>
  <c r="BB15" i="5"/>
  <c r="BB21" i="5"/>
  <c r="BB22" i="5"/>
  <c r="BB26" i="5"/>
  <c r="BB28" i="5"/>
  <c r="BB32" i="5"/>
  <c r="BB33" i="5"/>
  <c r="BB38" i="5"/>
  <c r="BB35" i="5"/>
  <c r="BB34" i="5"/>
  <c r="BB27" i="5"/>
  <c r="BB23" i="5"/>
  <c r="BB24" i="5"/>
  <c r="BB20" i="5"/>
  <c r="BB30" i="5"/>
  <c r="BB29" i="5"/>
  <c r="BB43" i="5"/>
  <c r="BB41" i="5"/>
  <c r="BB42" i="5"/>
  <c r="BB40" i="5"/>
  <c r="BB37" i="5"/>
  <c r="BB39" i="5"/>
  <c r="BB45" i="5"/>
  <c r="BB44" i="5"/>
  <c r="BB36" i="5"/>
  <c r="BB25" i="5"/>
  <c r="BB31" i="5"/>
  <c r="BB47" i="5"/>
  <c r="M46" i="4"/>
  <c r="M3" i="4"/>
  <c r="M4" i="4"/>
  <c r="M5" i="4"/>
  <c r="M8" i="4"/>
  <c r="M10" i="4"/>
  <c r="M11" i="4"/>
  <c r="M16" i="4"/>
  <c r="M17" i="4"/>
  <c r="M18" i="4"/>
  <c r="M19" i="4"/>
  <c r="M21" i="4"/>
  <c r="M22" i="4"/>
  <c r="M24" i="4"/>
  <c r="M26" i="4"/>
  <c r="M32" i="4"/>
  <c r="M33" i="4"/>
  <c r="M35" i="4"/>
  <c r="M37" i="4"/>
  <c r="M38" i="4"/>
  <c r="M42" i="4"/>
  <c r="M44" i="4"/>
  <c r="M45" i="4"/>
  <c r="M7" i="4"/>
  <c r="M14" i="4"/>
  <c r="M6" i="4"/>
  <c r="M47" i="4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N48" i="2"/>
  <c r="E50" i="2"/>
  <c r="D50" i="2"/>
  <c r="C50" i="2"/>
  <c r="B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U50" i="2"/>
  <c r="T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B27" i="7"/>
  <c r="C27" i="7"/>
  <c r="D27" i="7"/>
  <c r="E27" i="7"/>
  <c r="F27" i="7"/>
  <c r="G27" i="7"/>
  <c r="H27" i="7"/>
  <c r="I27" i="7"/>
  <c r="J27" i="7"/>
  <c r="B41" i="7"/>
  <c r="C41" i="7"/>
  <c r="D41" i="7"/>
  <c r="E41" i="7"/>
  <c r="F41" i="7"/>
  <c r="G41" i="7"/>
  <c r="H41" i="7"/>
  <c r="I41" i="7"/>
  <c r="J41" i="7"/>
  <c r="B43" i="7"/>
  <c r="C43" i="7"/>
  <c r="D43" i="7"/>
  <c r="E43" i="7"/>
  <c r="F43" i="7"/>
  <c r="G43" i="7"/>
  <c r="H43" i="7"/>
  <c r="I43" i="7"/>
  <c r="J43" i="7"/>
  <c r="B45" i="7"/>
  <c r="C45" i="7"/>
  <c r="D45" i="7"/>
  <c r="E45" i="7"/>
  <c r="F45" i="7"/>
  <c r="G45" i="7"/>
  <c r="H45" i="7"/>
  <c r="I45" i="7"/>
  <c r="J45" i="7"/>
  <c r="BB49" i="5"/>
  <c r="M2" i="4"/>
  <c r="M9" i="4"/>
  <c r="M12" i="4"/>
  <c r="M13" i="4"/>
  <c r="M15" i="4"/>
  <c r="M20" i="4"/>
  <c r="M23" i="4"/>
  <c r="M25" i="4"/>
  <c r="M27" i="4"/>
  <c r="M28" i="4"/>
  <c r="M29" i="4"/>
  <c r="M30" i="4"/>
  <c r="M31" i="4"/>
  <c r="M34" i="4"/>
  <c r="M36" i="4"/>
  <c r="M39" i="4"/>
  <c r="M40" i="4"/>
  <c r="M41" i="4"/>
  <c r="M43" i="4"/>
  <c r="M49" i="4"/>
  <c r="Q50" i="3"/>
  <c r="Q51" i="3"/>
  <c r="AN6" i="2"/>
  <c r="AN7" i="2"/>
  <c r="AN8" i="2"/>
  <c r="AN10" i="2"/>
  <c r="AN11" i="2"/>
  <c r="AN12" i="2"/>
  <c r="AN16" i="2"/>
  <c r="AN22" i="2"/>
  <c r="AN25" i="2"/>
  <c r="AN28" i="2"/>
  <c r="AN30" i="2"/>
  <c r="AN31" i="2"/>
  <c r="AN33" i="2"/>
  <c r="AN38" i="2"/>
  <c r="AN44" i="2"/>
  <c r="AN45" i="2"/>
  <c r="AN46" i="2"/>
  <c r="AN47" i="2"/>
  <c r="AN51" i="2"/>
  <c r="N50" i="1"/>
  <c r="N49" i="1"/>
  <c r="Q34" i="3"/>
  <c r="Q31" i="3"/>
  <c r="N34" i="1"/>
  <c r="G33" i="9"/>
  <c r="G30" i="9"/>
  <c r="J34" i="7"/>
  <c r="N31" i="1"/>
  <c r="D34" i="7"/>
  <c r="F34" i="7"/>
  <c r="E34" i="7"/>
  <c r="C34" i="7"/>
  <c r="B34" i="7"/>
  <c r="G34" i="7"/>
  <c r="H34" i="7"/>
  <c r="I34" i="7"/>
  <c r="J37" i="7"/>
  <c r="E37" i="7"/>
  <c r="D37" i="7"/>
  <c r="C37" i="7"/>
  <c r="B37" i="7"/>
  <c r="H37" i="7"/>
  <c r="I37" i="7"/>
  <c r="F38" i="7"/>
  <c r="F37" i="7"/>
  <c r="G37" i="7"/>
  <c r="F33" i="7"/>
  <c r="F19" i="7"/>
  <c r="F15" i="7"/>
  <c r="G9" i="9"/>
  <c r="J12" i="7"/>
  <c r="N6" i="1"/>
  <c r="B7" i="7"/>
  <c r="N47" i="1"/>
  <c r="B53" i="7"/>
  <c r="N5" i="1"/>
  <c r="B6" i="7"/>
  <c r="N7" i="1"/>
  <c r="B8" i="7"/>
  <c r="N8" i="1"/>
  <c r="B10" i="7"/>
  <c r="N9" i="1"/>
  <c r="B11" i="7"/>
  <c r="N10" i="1"/>
  <c r="B12" i="7"/>
  <c r="N11" i="1"/>
  <c r="B13" i="7"/>
  <c r="N12" i="1"/>
  <c r="B14" i="7"/>
  <c r="N13" i="1"/>
  <c r="B15" i="7"/>
  <c r="N14" i="1"/>
  <c r="B16" i="7"/>
  <c r="C16" i="7"/>
  <c r="Q14" i="3"/>
  <c r="D16" i="7"/>
  <c r="N15" i="1"/>
  <c r="B17" i="7"/>
  <c r="C17" i="7"/>
  <c r="Q15" i="3"/>
  <c r="D17" i="7"/>
  <c r="N16" i="1"/>
  <c r="B18" i="7"/>
  <c r="N17" i="1"/>
  <c r="B19" i="7"/>
  <c r="N18" i="1"/>
  <c r="B20" i="7"/>
  <c r="N19" i="1"/>
  <c r="B21" i="7"/>
  <c r="C21" i="7"/>
  <c r="Q19" i="3"/>
  <c r="D21" i="7"/>
  <c r="N20" i="1"/>
  <c r="B22" i="7"/>
  <c r="N21" i="1"/>
  <c r="B23" i="7"/>
  <c r="N22" i="1"/>
  <c r="B24" i="7"/>
  <c r="C24" i="7"/>
  <c r="Q22" i="3"/>
  <c r="D24" i="7"/>
  <c r="N23" i="1"/>
  <c r="B25" i="7"/>
  <c r="N24" i="1"/>
  <c r="B26" i="7"/>
  <c r="N25" i="1"/>
  <c r="B28" i="7"/>
  <c r="C28" i="7"/>
  <c r="Q25" i="3"/>
  <c r="D28" i="7"/>
  <c r="N26" i="1"/>
  <c r="B29" i="7"/>
  <c r="N27" i="1"/>
  <c r="B30" i="7"/>
  <c r="N28" i="1"/>
  <c r="B31" i="7"/>
  <c r="N29" i="1"/>
  <c r="B32" i="7"/>
  <c r="N30" i="1"/>
  <c r="B33" i="7"/>
  <c r="N32" i="1"/>
  <c r="B35" i="7"/>
  <c r="N33" i="1"/>
  <c r="B36" i="7"/>
  <c r="N35" i="1"/>
  <c r="B38" i="7"/>
  <c r="N36" i="1"/>
  <c r="B39" i="7"/>
  <c r="N37" i="1"/>
  <c r="B40" i="7"/>
  <c r="N38" i="1"/>
  <c r="B42" i="7"/>
  <c r="N39" i="1"/>
  <c r="B44" i="7"/>
  <c r="N40" i="1"/>
  <c r="B46" i="7"/>
  <c r="C46" i="7"/>
  <c r="Q40" i="3"/>
  <c r="D46" i="7"/>
  <c r="N41" i="1"/>
  <c r="B47" i="7"/>
  <c r="N42" i="1"/>
  <c r="B48" i="7"/>
  <c r="N43" i="1"/>
  <c r="B49" i="7"/>
  <c r="N44" i="1"/>
  <c r="B50" i="7"/>
  <c r="N45" i="1"/>
  <c r="B51" i="7"/>
  <c r="N46" i="1"/>
  <c r="B52" i="7"/>
  <c r="N4" i="1"/>
  <c r="B5" i="7"/>
  <c r="C5" i="7"/>
  <c r="Q4" i="3"/>
  <c r="D5" i="7"/>
  <c r="F53" i="7"/>
  <c r="E46" i="7"/>
  <c r="C6" i="7"/>
  <c r="C7" i="7"/>
  <c r="C8" i="7"/>
  <c r="C10" i="7"/>
  <c r="C11" i="7"/>
  <c r="C12" i="7"/>
  <c r="C13" i="7"/>
  <c r="C14" i="7"/>
  <c r="C15" i="7"/>
  <c r="C18" i="7"/>
  <c r="C19" i="7"/>
  <c r="Q17" i="3"/>
  <c r="D19" i="7"/>
  <c r="C20" i="7"/>
  <c r="C22" i="7"/>
  <c r="C23" i="7"/>
  <c r="C25" i="7"/>
  <c r="C26" i="7"/>
  <c r="C29" i="7"/>
  <c r="C30" i="7"/>
  <c r="C31" i="7"/>
  <c r="C32" i="7"/>
  <c r="C33" i="7"/>
  <c r="C35" i="7"/>
  <c r="C36" i="7"/>
  <c r="C38" i="7"/>
  <c r="C39" i="7"/>
  <c r="C40" i="7"/>
  <c r="C42" i="7"/>
  <c r="C44" i="7"/>
  <c r="C47" i="7"/>
  <c r="C48" i="7"/>
  <c r="C49" i="7"/>
  <c r="Q43" i="3"/>
  <c r="D49" i="7"/>
  <c r="C50" i="7"/>
  <c r="C51" i="7"/>
  <c r="C52" i="7"/>
  <c r="C53" i="7"/>
  <c r="Q7" i="3"/>
  <c r="D8" i="7"/>
  <c r="E25" i="7"/>
  <c r="F25" i="7"/>
  <c r="F5" i="7"/>
  <c r="F6" i="7"/>
  <c r="F7" i="7"/>
  <c r="F8" i="7"/>
  <c r="F11" i="7"/>
  <c r="F13" i="7"/>
  <c r="F16" i="7"/>
  <c r="F17" i="7"/>
  <c r="F18" i="7"/>
  <c r="F20" i="7"/>
  <c r="F21" i="7"/>
  <c r="F22" i="7"/>
  <c r="F23" i="7"/>
  <c r="F26" i="7"/>
  <c r="F28" i="7"/>
  <c r="F31" i="7"/>
  <c r="F32" i="7"/>
  <c r="F35" i="7"/>
  <c r="F39" i="7"/>
  <c r="F44" i="7"/>
  <c r="F46" i="7"/>
  <c r="F47" i="7"/>
  <c r="F48" i="7"/>
  <c r="F49" i="7"/>
  <c r="F50" i="7"/>
  <c r="F52" i="7"/>
  <c r="Q5" i="3"/>
  <c r="D6" i="7"/>
  <c r="Q6" i="3"/>
  <c r="D7" i="7"/>
  <c r="Q8" i="3"/>
  <c r="D10" i="7"/>
  <c r="Q9" i="3"/>
  <c r="D11" i="7"/>
  <c r="Q10" i="3"/>
  <c r="D12" i="7"/>
  <c r="Q11" i="3"/>
  <c r="D13" i="7"/>
  <c r="Q12" i="3"/>
  <c r="D14" i="7"/>
  <c r="Q13" i="3"/>
  <c r="D15" i="7"/>
  <c r="Q16" i="3"/>
  <c r="D18" i="7"/>
  <c r="Q18" i="3"/>
  <c r="D20" i="7"/>
  <c r="Q20" i="3"/>
  <c r="D22" i="7"/>
  <c r="Q21" i="3"/>
  <c r="D23" i="7"/>
  <c r="Q23" i="3"/>
  <c r="D25" i="7"/>
  <c r="Q24" i="3"/>
  <c r="D26" i="7"/>
  <c r="Q26" i="3"/>
  <c r="D29" i="7"/>
  <c r="Q27" i="3"/>
  <c r="D30" i="7"/>
  <c r="Q28" i="3"/>
  <c r="D31" i="7"/>
  <c r="Q29" i="3"/>
  <c r="D32" i="7"/>
  <c r="Q30" i="3"/>
  <c r="D33" i="7"/>
  <c r="Q32" i="3"/>
  <c r="D35" i="7"/>
  <c r="Q33" i="3"/>
  <c r="D36" i="7"/>
  <c r="Q35" i="3"/>
  <c r="D38" i="7"/>
  <c r="Q36" i="3"/>
  <c r="D39" i="7"/>
  <c r="Q37" i="3"/>
  <c r="D40" i="7"/>
  <c r="Q38" i="3"/>
  <c r="D42" i="7"/>
  <c r="Q39" i="3"/>
  <c r="D44" i="7"/>
  <c r="Q41" i="3"/>
  <c r="D47" i="7"/>
  <c r="Q42" i="3"/>
  <c r="D48" i="7"/>
  <c r="Q44" i="3"/>
  <c r="D50" i="7"/>
  <c r="Q45" i="3"/>
  <c r="D51" i="7"/>
  <c r="Q46" i="3"/>
  <c r="D52" i="7"/>
  <c r="Q47" i="3"/>
  <c r="D53" i="7"/>
  <c r="G4" i="9"/>
  <c r="J6" i="7"/>
  <c r="G5" i="9"/>
  <c r="J7" i="7"/>
  <c r="G6" i="9"/>
  <c r="J8" i="7"/>
  <c r="G7" i="9"/>
  <c r="J10" i="7"/>
  <c r="G8" i="9"/>
  <c r="J11" i="7"/>
  <c r="G10" i="9"/>
  <c r="J13" i="7"/>
  <c r="G11" i="9"/>
  <c r="J14" i="7"/>
  <c r="G12" i="9"/>
  <c r="J15" i="7"/>
  <c r="G13" i="9"/>
  <c r="J16" i="7"/>
  <c r="G14" i="9"/>
  <c r="J17" i="7"/>
  <c r="G15" i="9"/>
  <c r="J18" i="7"/>
  <c r="G16" i="9"/>
  <c r="J19" i="7"/>
  <c r="G17" i="9"/>
  <c r="J20" i="7"/>
  <c r="G18" i="9"/>
  <c r="J21" i="7"/>
  <c r="G19" i="9"/>
  <c r="J22" i="7"/>
  <c r="G20" i="9"/>
  <c r="J23" i="7"/>
  <c r="G21" i="9"/>
  <c r="J24" i="7"/>
  <c r="G22" i="9"/>
  <c r="J25" i="7"/>
  <c r="G23" i="9"/>
  <c r="J26" i="7"/>
  <c r="G24" i="9"/>
  <c r="J28" i="7"/>
  <c r="G25" i="9"/>
  <c r="J29" i="7"/>
  <c r="G26" i="9"/>
  <c r="J30" i="7"/>
  <c r="G27" i="9"/>
  <c r="J31" i="7"/>
  <c r="G28" i="9"/>
  <c r="J32" i="7"/>
  <c r="G29" i="9"/>
  <c r="J33" i="7"/>
  <c r="G31" i="9"/>
  <c r="J35" i="7"/>
  <c r="G32" i="9"/>
  <c r="J36" i="7"/>
  <c r="G34" i="9"/>
  <c r="J38" i="7"/>
  <c r="G35" i="9"/>
  <c r="J39" i="7"/>
  <c r="G36" i="9"/>
  <c r="J40" i="7"/>
  <c r="G37" i="9"/>
  <c r="J42" i="7"/>
  <c r="G38" i="9"/>
  <c r="J44" i="7"/>
  <c r="G39" i="9"/>
  <c r="J46" i="7"/>
  <c r="G40" i="9"/>
  <c r="J47" i="7"/>
  <c r="G41" i="9"/>
  <c r="J48" i="7"/>
  <c r="G42" i="9"/>
  <c r="J49" i="7"/>
  <c r="G43" i="9"/>
  <c r="J50" i="7"/>
  <c r="G44" i="9"/>
  <c r="J51" i="7"/>
  <c r="G45" i="9"/>
  <c r="J52" i="7"/>
  <c r="G46" i="9"/>
  <c r="J53" i="7"/>
  <c r="G3" i="9"/>
  <c r="J5" i="7"/>
  <c r="E11" i="7"/>
  <c r="F10" i="7"/>
  <c r="F12" i="7"/>
  <c r="E12" i="7"/>
  <c r="E13" i="7"/>
  <c r="F14" i="7"/>
  <c r="E16" i="7"/>
  <c r="E17" i="7"/>
  <c r="F29" i="7"/>
  <c r="E29" i="7"/>
  <c r="F30" i="7"/>
  <c r="E30" i="7"/>
  <c r="E35" i="7"/>
  <c r="F36" i="7"/>
  <c r="E36" i="7"/>
  <c r="F42" i="7"/>
  <c r="E42" i="7"/>
  <c r="F51" i="7"/>
  <c r="E51" i="7"/>
  <c r="E6" i="7"/>
  <c r="E7" i="7"/>
  <c r="E8" i="7"/>
  <c r="E10" i="7"/>
  <c r="E14" i="7"/>
  <c r="E15" i="7"/>
  <c r="E18" i="7"/>
  <c r="E19" i="7"/>
  <c r="E20" i="7"/>
  <c r="E21" i="7"/>
  <c r="E22" i="7"/>
  <c r="E23" i="7"/>
  <c r="E24" i="7"/>
  <c r="F24" i="7"/>
  <c r="E26" i="7"/>
  <c r="E28" i="7"/>
  <c r="E31" i="7"/>
  <c r="E32" i="7"/>
  <c r="E33" i="7"/>
  <c r="E38" i="7"/>
  <c r="E39" i="7"/>
  <c r="E40" i="7"/>
  <c r="E44" i="7"/>
  <c r="E47" i="7"/>
  <c r="E48" i="7"/>
  <c r="E49" i="7"/>
  <c r="E52" i="7"/>
  <c r="E5" i="7"/>
  <c r="E50" i="7"/>
  <c r="F40" i="7"/>
  <c r="G29" i="7"/>
  <c r="H53" i="7"/>
  <c r="I53" i="7"/>
  <c r="G31" i="7"/>
  <c r="G46" i="7"/>
  <c r="G10" i="7"/>
  <c r="Q49" i="3"/>
  <c r="H48" i="7"/>
  <c r="I48" i="7"/>
  <c r="H39" i="7"/>
  <c r="I39" i="7"/>
  <c r="H16" i="7"/>
  <c r="I16" i="7"/>
  <c r="G19" i="7"/>
  <c r="M48" i="4"/>
  <c r="H7" i="7"/>
  <c r="I7" i="7"/>
  <c r="H47" i="7"/>
  <c r="I47" i="7"/>
  <c r="H10" i="7"/>
  <c r="I10" i="7"/>
  <c r="H8" i="7"/>
  <c r="I8" i="7"/>
  <c r="H50" i="7"/>
  <c r="I50" i="7"/>
  <c r="G36" i="7"/>
  <c r="G18" i="7"/>
  <c r="H51" i="7"/>
  <c r="I51" i="7"/>
  <c r="H19" i="7"/>
  <c r="I19" i="7"/>
  <c r="H6" i="7"/>
  <c r="I6" i="7"/>
  <c r="H46" i="7"/>
  <c r="I46" i="7"/>
  <c r="H42" i="7"/>
  <c r="I42" i="7"/>
  <c r="H18" i="7"/>
  <c r="I18" i="7"/>
  <c r="H15" i="7"/>
  <c r="I15" i="7"/>
  <c r="H11" i="7"/>
  <c r="I11" i="7"/>
  <c r="H5" i="7"/>
  <c r="I5" i="7"/>
  <c r="H49" i="7"/>
  <c r="I49" i="7"/>
  <c r="H36" i="7"/>
  <c r="I36" i="7"/>
  <c r="H14" i="7"/>
  <c r="I14" i="7"/>
  <c r="H12" i="7"/>
  <c r="I12" i="7"/>
  <c r="H52" i="7"/>
  <c r="I52" i="7"/>
  <c r="H13" i="7"/>
  <c r="I13" i="7"/>
  <c r="H33" i="7"/>
  <c r="I33" i="7"/>
  <c r="H32" i="7"/>
  <c r="I32" i="7"/>
  <c r="H28" i="7"/>
  <c r="I28" i="7"/>
  <c r="H24" i="7"/>
  <c r="I24" i="7"/>
  <c r="H44" i="7"/>
  <c r="I44" i="7"/>
  <c r="H35" i="7"/>
  <c r="I35" i="7"/>
  <c r="H40" i="7"/>
  <c r="I40" i="7"/>
  <c r="H38" i="7"/>
  <c r="I38" i="7"/>
  <c r="H23" i="7"/>
  <c r="I23" i="7"/>
  <c r="H31" i="7"/>
  <c r="I31" i="7"/>
  <c r="H26" i="7"/>
  <c r="I26" i="7"/>
  <c r="H22" i="7"/>
  <c r="I22" i="7"/>
  <c r="H29" i="7"/>
  <c r="I29" i="7"/>
  <c r="H30" i="7"/>
  <c r="I30" i="7"/>
  <c r="H25" i="7"/>
  <c r="I25" i="7"/>
  <c r="H20" i="7"/>
  <c r="I20" i="7"/>
  <c r="H21" i="7"/>
  <c r="I21" i="7"/>
  <c r="H17" i="7"/>
  <c r="I17" i="7"/>
  <c r="G39" i="7"/>
  <c r="G14" i="7"/>
  <c r="G30" i="7"/>
  <c r="G16" i="7"/>
  <c r="G13" i="7"/>
  <c r="G40" i="7"/>
  <c r="G35" i="7"/>
  <c r="G17" i="7"/>
  <c r="G15" i="7"/>
  <c r="G5" i="7"/>
  <c r="G49" i="7"/>
  <c r="BB48" i="5"/>
  <c r="G25" i="7"/>
  <c r="G22" i="7"/>
  <c r="G28" i="7"/>
  <c r="G48" i="7"/>
  <c r="G26" i="7"/>
  <c r="G51" i="7"/>
  <c r="G21" i="7"/>
  <c r="G52" i="7"/>
  <c r="G50" i="7"/>
  <c r="G44" i="7"/>
  <c r="G20" i="7"/>
  <c r="G6" i="7"/>
  <c r="E53" i="7"/>
  <c r="G53" i="7"/>
  <c r="G7" i="7"/>
  <c r="G12" i="7"/>
  <c r="G8" i="7"/>
  <c r="G38" i="7"/>
  <c r="G23" i="7"/>
  <c r="G47" i="7"/>
  <c r="G33" i="7"/>
  <c r="G42" i="7"/>
  <c r="G32" i="7"/>
  <c r="G24" i="7"/>
  <c r="G11" i="7"/>
</calcChain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segapaar, Laagri TK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Palmid ja Päkapikud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Blind Date turniir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mai club master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Padel ja tennis</t>
        </r>
        <r>
          <rPr>
            <sz val="9"/>
            <color indexed="81"/>
            <rFont val="Tahoma"/>
            <charset val="1"/>
          </rPr>
          <t xml:space="preserve">
Juubeliturniir
Tennis Fiesta
Suveturniir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186"/>
          </rPr>
          <t>Juubeliturniir</t>
        </r>
        <r>
          <rPr>
            <sz val="9"/>
            <color indexed="81"/>
            <rFont val="Tahoma"/>
            <family val="2"/>
            <charset val="186"/>
          </rPr>
          <t xml:space="preserve">
Suvehoo.avaturniir
Kunstinäitus Monest-Klim
Suveturniir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Lingam massaz</t>
        </r>
        <r>
          <rPr>
            <sz val="9"/>
            <color indexed="81"/>
            <rFont val="Tahoma"/>
            <charset val="1"/>
          </rPr>
          <t xml:space="preserve">
Esmaabi koolitus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Mina olengi naine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veebr. Club. Master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sz val="9"/>
            <color indexed="81"/>
            <rFont val="Tahoma"/>
            <charset val="1"/>
          </rPr>
          <t xml:space="preserve">Padel ja tennis
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>Jõulupidu Viru Lyonis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family val="2"/>
            <charset val="186"/>
          </rPr>
          <t>Juubeliturniir</t>
        </r>
        <r>
          <rPr>
            <sz val="9"/>
            <color indexed="81"/>
            <rFont val="Tahoma"/>
            <family val="2"/>
            <charset val="186"/>
          </rPr>
          <t xml:space="preserve">
Naistepäevaturniir
Suveturniir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 xml:space="preserve">NOV. Club Master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Padel ja tennis</t>
        </r>
        <r>
          <rPr>
            <sz val="9"/>
            <color indexed="81"/>
            <rFont val="Tahoma"/>
            <charset val="1"/>
          </rPr>
          <t xml:space="preserve">
Juubeliturniir
Naistepäevaturniir
Kääriku laager
Suveturniir</t>
        </r>
      </text>
    </comment>
    <comment ref="F19" authorId="0">
      <text>
        <r>
          <rPr>
            <b/>
            <sz val="9"/>
            <color indexed="81"/>
            <rFont val="Tahoma"/>
            <charset val="1"/>
          </rPr>
          <t>Lingam massaz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Kadriturn. Saarem.</t>
        </r>
        <r>
          <rPr>
            <sz val="9"/>
            <color indexed="81"/>
            <rFont val="Tahoma"/>
            <charset val="1"/>
          </rPr>
          <t xml:space="preserve">
Juubeliturniir
Naistepäevaturniir
Suveturniir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186"/>
          </rPr>
          <t>Sept Club Master
Dets. Club Master</t>
        </r>
      </text>
    </comment>
    <comment ref="F20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Mina olengi naine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Padel ja tennis</t>
        </r>
        <r>
          <rPr>
            <sz val="9"/>
            <color indexed="81"/>
            <rFont val="Tahoma"/>
            <charset val="1"/>
          </rPr>
          <t xml:space="preserve">
Blind Date turniir</t>
        </r>
      </text>
    </comment>
    <comment ref="F22" authorId="0">
      <text>
        <r>
          <rPr>
            <b/>
            <sz val="9"/>
            <color indexed="81"/>
            <rFont val="Tahoma"/>
            <charset val="1"/>
          </rPr>
          <t>Jõulupidu Viru Lyonis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charset val="1"/>
          </rPr>
          <t>Kadritur.Saarem.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b/>
            <sz val="9"/>
            <color indexed="81"/>
            <rFont val="Tahoma"/>
            <charset val="1"/>
          </rPr>
          <t>aprilli club master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7" authorId="0">
      <text>
        <r>
          <rPr>
            <sz val="9"/>
            <color indexed="81"/>
            <rFont val="Tahoma"/>
            <charset val="1"/>
          </rPr>
          <t xml:space="preserve">Match Play 2018
</t>
        </r>
      </text>
    </comment>
    <comment ref="F27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Mina olengi naine</t>
        </r>
      </text>
    </comment>
    <comment ref="E28" authorId="0">
      <text>
        <r>
          <rPr>
            <sz val="9"/>
            <color indexed="81"/>
            <rFont val="Tahoma"/>
            <family val="2"/>
            <charset val="186"/>
          </rPr>
          <t xml:space="preserve">Jaan Club Master
</t>
        </r>
      </text>
    </comment>
    <comment ref="B30" authorId="0">
      <text>
        <r>
          <rPr>
            <b/>
            <sz val="9"/>
            <color indexed="81"/>
            <rFont val="Tahoma"/>
            <charset val="1"/>
          </rPr>
          <t>Kadriturn. Saarem.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charset val="1"/>
          </rPr>
          <t>Kadritur.Saarem</t>
        </r>
        <r>
          <rPr>
            <sz val="9"/>
            <color indexed="81"/>
            <rFont val="Tahoma"/>
            <charset val="1"/>
          </rPr>
          <t xml:space="preserve">
Suvehoo.avaturniir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Blind Date turniir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Kino Borg ja McEnroe</t>
        </r>
        <r>
          <rPr>
            <sz val="9"/>
            <color indexed="81"/>
            <rFont val="Tahoma"/>
            <charset val="1"/>
          </rPr>
          <t xml:space="preserve">
Jõulupidu Viru Lyonis
Kino 50 vabast.varjun.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186"/>
          </rPr>
          <t>Juubeliturniir</t>
        </r>
        <r>
          <rPr>
            <sz val="9"/>
            <color indexed="81"/>
            <rFont val="Tahoma"/>
            <family val="2"/>
            <charset val="186"/>
          </rPr>
          <t xml:space="preserve">
Tennis Fiesta
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Fed Cup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186"/>
          </rPr>
          <t>Juubeliturniir</t>
        </r>
        <r>
          <rPr>
            <sz val="9"/>
            <color indexed="81"/>
            <rFont val="Tahoma"/>
            <family val="2"/>
            <charset val="186"/>
          </rPr>
          <t xml:space="preserve">
Naistepäevaturniir</t>
        </r>
      </text>
    </comment>
    <comment ref="B38" authorId="0">
      <text>
        <r>
          <rPr>
            <b/>
            <sz val="9"/>
            <color indexed="81"/>
            <rFont val="Tahoma"/>
            <charset val="1"/>
          </rPr>
          <t>Tennis Fiesta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Kino Borg ja McEnroe</t>
        </r>
        <r>
          <rPr>
            <sz val="9"/>
            <color indexed="81"/>
            <rFont val="Tahoma"/>
            <charset val="1"/>
          </rPr>
          <t xml:space="preserve">
Kino 50 vabast. Varjun,</t>
        </r>
      </text>
    </comment>
    <comment ref="B39" authorId="0">
      <text>
        <r>
          <rPr>
            <b/>
            <sz val="9"/>
            <color indexed="81"/>
            <rFont val="Tahoma"/>
            <charset val="1"/>
          </rPr>
          <t>Blind Date turniir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0">
      <text>
        <r>
          <rPr>
            <sz val="9"/>
            <color indexed="81"/>
            <rFont val="Tahoma"/>
            <charset val="1"/>
          </rPr>
          <t xml:space="preserve">Okt. Club Master
</t>
        </r>
      </text>
    </comment>
    <comment ref="E41" authorId="0">
      <text>
        <r>
          <rPr>
            <b/>
            <sz val="9"/>
            <color indexed="81"/>
            <rFont val="Tahoma"/>
            <charset val="1"/>
          </rPr>
          <t>Märtsi Club Master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Tahoma"/>
            <charset val="1"/>
          </rPr>
          <t>Palmid ja Päkapikud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Tahoma"/>
            <charset val="1"/>
          </rPr>
          <t>Kadriturn. Saarem.</t>
        </r>
        <r>
          <rPr>
            <sz val="9"/>
            <color indexed="81"/>
            <rFont val="Tahoma"/>
            <charset val="1"/>
          </rPr>
          <t xml:space="preserve">
Palmid ja Päkapikud</t>
        </r>
      </text>
    </comment>
    <comment ref="B46" authorId="0">
      <text>
        <r>
          <rPr>
            <b/>
            <sz val="9"/>
            <color indexed="81"/>
            <rFont val="Tahoma"/>
            <charset val="1"/>
          </rPr>
          <t>Padel ja tennis</t>
        </r>
        <r>
          <rPr>
            <sz val="9"/>
            <color indexed="81"/>
            <rFont val="Tahoma"/>
            <charset val="1"/>
          </rPr>
          <t xml:space="preserve">
Palmid ja Päkapikud
Juubeliturniir
Naistepäevaturniir
Blind Date turniir
Kääriku laager
Suveturniir</t>
        </r>
      </text>
    </comment>
    <comment ref="B47" authorId="0">
      <text>
        <r>
          <rPr>
            <b/>
            <sz val="9"/>
            <color indexed="81"/>
            <rFont val="Tahoma"/>
            <charset val="1"/>
          </rPr>
          <t>Suvehoo.avaturniir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<sst xmlns="http://schemas.openxmlformats.org/spreadsheetml/2006/main" count="447" uniqueCount="143">
  <si>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</si>
  <si>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</si>
  <si>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</si>
  <si>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</si>
  <si>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</si>
  <si>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</si>
  <si>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</si>
  <si>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</si>
  <si>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</si>
  <si>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</si>
  <si>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</si>
  <si>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</si>
  <si>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</si>
  <si>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</si>
  <si>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</si>
  <si>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</si>
  <si>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</si>
  <si>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</si>
  <si>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Kuuse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</si>
  <si>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</si>
  <si>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</si>
  <si>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</si>
  <si>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</si>
  <si>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</si>
  <si>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</si>
  <si>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</si>
  <si>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</si>
  <si>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</si>
  <si>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</si>
  <si>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Maire Riim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</si>
  <si>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</si>
  <si>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</si>
  <si>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</si>
  <si>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</si>
  <si>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</si>
  <si>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</si>
  <si>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</si>
  <si>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</si>
  <si>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</si>
  <si>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</si>
  <si>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</si>
  <si>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</si>
  <si>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Tiina Tammiste</t>
  </si>
  <si>
    <t>Triin Loodus</t>
  </si>
  <si>
    <t>Triin Mägi</t>
  </si>
  <si>
    <t>liiget osales keskmiselt üritusel</t>
  </si>
  <si>
    <t>liikme kohta</t>
  </si>
  <si>
    <t>kokku 38 mängukorda</t>
  </si>
  <si>
    <t>osalus liikme kohta</t>
  </si>
  <si>
    <t>clubmaster</t>
  </si>
  <si>
    <t>8 mängijat</t>
  </si>
  <si>
    <t>MatchPlay</t>
  </si>
  <si>
    <t>Naistepäevaturniir</t>
  </si>
  <si>
    <t>Suveturniir Pärnus</t>
  </si>
  <si>
    <t>Masters üksik</t>
  </si>
  <si>
    <t>Paarismäng</t>
  </si>
  <si>
    <t>Masters paaris</t>
  </si>
  <si>
    <t>keskmiselt osales turniiril</t>
  </si>
  <si>
    <t>osalejaid kokku</t>
  </si>
  <si>
    <t>korraldaja</t>
  </si>
  <si>
    <t xml:space="preserve">2016/2017 hooaeg </t>
  </si>
  <si>
    <t>osalejaid 244</t>
  </si>
  <si>
    <t>keskm. osales 17.43</t>
  </si>
  <si>
    <t>5.8 liikme kohta</t>
  </si>
  <si>
    <t>mänge kokku</t>
  </si>
  <si>
    <t>kokku 67  / 33.5</t>
  </si>
  <si>
    <t>1.4 liikme kohta</t>
  </si>
  <si>
    <t>alates 5/09/16-31/08/17</t>
  </si>
  <si>
    <t>Paarismängu tabel läheb lukku 07.09.2016 kell 24.00</t>
  </si>
  <si>
    <t>2016/2017 klubiürituse või turniiri korraldamine</t>
  </si>
  <si>
    <t>Turniirid</t>
  </si>
  <si>
    <t>Klubitennis</t>
  </si>
  <si>
    <t>Klubiüritus</t>
  </si>
  <si>
    <t>Klubitennise korraldamine 1 kuu on 1kord</t>
  </si>
  <si>
    <t>Reglement:</t>
  </si>
  <si>
    <t>3 klubiüritust (sh klubitennis) + 2 turniiri + 1x 2 a jooksul klubiürituse/turniiri korraldamine</t>
  </si>
  <si>
    <t>Aastas min 2</t>
  </si>
  <si>
    <t>Väljakutsed</t>
  </si>
  <si>
    <t>Aastas min 3</t>
  </si>
  <si>
    <t>1x 2a jooksul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</si>
  <si>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</si>
  <si>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</si>
  <si>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</si>
  <si>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</si>
  <si>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</si>
  <si>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</si>
  <si>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</si>
  <si>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Katrin Kruusma</t>
  </si>
  <si>
    <t>Maris Liinat</t>
  </si>
  <si>
    <t>Piret Viskus</t>
  </si>
  <si>
    <t>Reet Raidur</t>
  </si>
  <si>
    <t>13.09.2017-----</t>
  </si>
  <si>
    <t>KLUBITENNIS 2017-18</t>
  </si>
  <si>
    <t>Kairi Hermlin</t>
  </si>
  <si>
    <t>Maire Roose</t>
  </si>
  <si>
    <t>Kairi Hermlin-sept</t>
  </si>
  <si>
    <t>Riina Varts- okt</t>
  </si>
  <si>
    <t>Jane Õng-nov</t>
  </si>
  <si>
    <t>Kairi Hermlin-dets</t>
  </si>
  <si>
    <t>Kristiina Koel-jaan</t>
  </si>
  <si>
    <t>Padel ja tennis Roccas</t>
  </si>
  <si>
    <t>TURNIIRID 2017/2018</t>
  </si>
  <si>
    <t>Maris-Jane Jõekalda</t>
  </si>
  <si>
    <t>Maris-Jane  Jõekalda</t>
  </si>
  <si>
    <t>Kadriturniir Saaremaal</t>
  </si>
  <si>
    <t>KLUBIÕHTUD 2017/2018</t>
  </si>
  <si>
    <t>Lingam Massaz 16.10.17</t>
  </si>
  <si>
    <t>Palmid ja Päkapikud</t>
  </si>
  <si>
    <t>Juubeliturniir Naistelt Naistele</t>
  </si>
  <si>
    <t>15.01-01.05.18</t>
  </si>
  <si>
    <t>TENNIS FIESTA</t>
  </si>
  <si>
    <t>Jõulupidu Viru Lyonis 08.12.17</t>
  </si>
  <si>
    <t>Alates 31.08.17-02.01.18</t>
  </si>
  <si>
    <t>2017/2018 hooaeg</t>
  </si>
  <si>
    <t/>
  </si>
  <si>
    <t>Kinoõhtu Borgja McEnroe 27.11.17</t>
  </si>
  <si>
    <t xml:space="preserve">Esmaabi koolitus Tln. Kiirabis 22.01.18 </t>
  </si>
  <si>
    <t>Kinoõhtu 50 Vabast. Varjundit 12.02.18</t>
  </si>
  <si>
    <t>Asmik Tsaturjan</t>
  </si>
  <si>
    <t>Klubidevah.Karikas</t>
  </si>
  <si>
    <t>Blind Date turniir</t>
  </si>
  <si>
    <t>"Mina olengi naine" klubiüritus  09.04.2018</t>
  </si>
  <si>
    <t>Suvehooaja avaturniir</t>
  </si>
  <si>
    <t>Tenniselaager Käärikul 7-10.06.18</t>
  </si>
  <si>
    <t>Kunstinäitus Monest-Klimtini 7.05.18</t>
  </si>
  <si>
    <t>06-08.07.18</t>
  </si>
  <si>
    <t>Klubide karikas</t>
  </si>
  <si>
    <t>viimane mäng 24.08.</t>
  </si>
  <si>
    <t>Helvi Tiidus - veebr.</t>
  </si>
  <si>
    <t>Sirje Sündema-märts</t>
  </si>
  <si>
    <t>Karin Lember-aprill</t>
  </si>
  <si>
    <t>Heidy Särgava-mai</t>
  </si>
  <si>
    <t>Üldkoosolek 02.09.2018</t>
  </si>
  <si>
    <t>2017/2018 hooaeg 11,42</t>
  </si>
  <si>
    <t>kokku 260</t>
  </si>
  <si>
    <t>väljakud ära öeldud 0 korda</t>
  </si>
  <si>
    <t>1 väljak ära öeldud 11x</t>
  </si>
  <si>
    <t>2017-2018 hooaeg</t>
  </si>
  <si>
    <t>kokku 28 mänge 14</t>
  </si>
  <si>
    <t>0,6 liikme kohta</t>
  </si>
  <si>
    <t>kokku 562</t>
  </si>
  <si>
    <t>mänge kokku 140,5</t>
  </si>
  <si>
    <t>12,77 liikme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</si>
</sst>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0.0"/>
  </numFmts>
  <fonts count="43"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10"/>
      <color rgb="FFCC0000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Helvetica"/>
    </font>
    <font>
      <sz val="10"/>
      <name val="Helvetica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color rgb="FFCC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left"/>
    </xf>
    <xf numFmtId="0" fontId="0" fillId="0" borderId="0" xfId="0" applyFill="1" applyBorder="1"/>
    <xf numFmtId="0" fontId="0" fillId="3" borderId="8" xfId="0" applyFill="1" applyBorder="1" applyAlignment="1">
      <alignment horizontal="left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10" xfId="0" applyFont="1" applyFill="1" applyBorder="1"/>
    <xf numFmtId="0" fontId="2" fillId="0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left"/>
    </xf>
    <xf numFmtId="0" fontId="0" fillId="0" borderId="19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9" xfId="0" applyFill="1" applyBorder="1" applyAlignment="1"/>
    <xf numFmtId="0" fontId="3" fillId="0" borderId="1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right"/>
    </xf>
    <xf numFmtId="0" fontId="0" fillId="0" borderId="21" xfId="0" applyFill="1" applyBorder="1"/>
    <xf numFmtId="0" fontId="0" fillId="6" borderId="0" xfId="0" applyFill="1" applyBorder="1"/>
    <xf numFmtId="0" fontId="7" fillId="0" borderId="0" xfId="0" applyFont="1" applyFill="1" applyBorder="1"/>
    <xf numFmtId="0" fontId="3" fillId="2" borderId="10" xfId="0" applyFont="1" applyFill="1" applyBorder="1"/>
    <xf numFmtId="0" fontId="2" fillId="3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7" borderId="0" xfId="0" applyFont="1" applyFill="1" applyAlignment="1">
      <alignment horizontal="center"/>
    </xf>
    <xf numFmtId="0" fontId="0" fillId="8" borderId="0" xfId="0" applyFill="1" applyBorder="1"/>
    <xf numFmtId="0" fontId="3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5" borderId="0" xfId="0" applyFont="1" applyFill="1" applyBorder="1"/>
    <xf numFmtId="0" fontId="12" fillId="2" borderId="0" xfId="0" applyFont="1" applyFill="1" applyBorder="1"/>
    <xf numFmtId="0" fontId="13" fillId="0" borderId="0" xfId="0" applyFont="1" applyFill="1" applyBorder="1"/>
    <xf numFmtId="0" fontId="2" fillId="2" borderId="11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2" fillId="2" borderId="1" xfId="0" applyFont="1" applyFill="1" applyBorder="1" applyAlignment="1"/>
    <xf numFmtId="0" fontId="2" fillId="2" borderId="22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9" fillId="2" borderId="23" xfId="0" applyFont="1" applyFill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164" fontId="19" fillId="0" borderId="10" xfId="0" applyNumberFormat="1" applyFont="1" applyFill="1" applyBorder="1" applyAlignment="1">
      <alignment horizontal="center" textRotation="90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64" fontId="23" fillId="0" borderId="10" xfId="0" applyNumberFormat="1" applyFont="1" applyFill="1" applyBorder="1" applyAlignment="1">
      <alignment horizontal="center" textRotation="90"/>
    </xf>
    <xf numFmtId="0" fontId="23" fillId="0" borderId="17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center"/>
    </xf>
    <xf numFmtId="0" fontId="23" fillId="4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left" vertical="center" indent="5"/>
    </xf>
    <xf numFmtId="0" fontId="23" fillId="0" borderId="0" xfId="0" applyFont="1" applyAlignment="1">
      <alignment vertical="center" wrapText="1"/>
    </xf>
    <xf numFmtId="0" fontId="23" fillId="4" borderId="23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7" fillId="0" borderId="8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4" fontId="19" fillId="0" borderId="8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9" fillId="4" borderId="8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14" fontId="32" fillId="0" borderId="0" xfId="0" applyNumberFormat="1" applyFont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4" fillId="0" borderId="12" xfId="0" applyFont="1" applyFill="1" applyBorder="1" applyAlignment="1">
      <alignment horizontal="left"/>
    </xf>
    <xf numFmtId="0" fontId="0" fillId="0" borderId="0" xfId="0" applyFont="1"/>
    <xf numFmtId="0" fontId="25" fillId="2" borderId="13" xfId="0" applyFont="1" applyFill="1" applyBorder="1" applyAlignment="1">
      <alignment horizontal="left"/>
    </xf>
    <xf numFmtId="0" fontId="25" fillId="2" borderId="14" xfId="0" applyFont="1" applyFill="1" applyBorder="1" applyAlignment="1">
      <alignment horizontal="left"/>
    </xf>
    <xf numFmtId="0" fontId="25" fillId="2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Alignment="1">
      <alignment horizontal="right" indent="2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7" fontId="36" fillId="0" borderId="0" xfId="0" applyNumberFormat="1" applyFont="1" applyAlignment="1">
      <alignment vertical="center"/>
    </xf>
    <xf numFmtId="0" fontId="34" fillId="0" borderId="0" xfId="0" applyFont="1"/>
    <xf numFmtId="0" fontId="34" fillId="0" borderId="0" xfId="0" applyFont="1" applyFill="1" applyBorder="1"/>
    <xf numFmtId="0" fontId="0" fillId="0" borderId="0" xfId="0" applyFont="1" applyBorder="1"/>
    <xf numFmtId="0" fontId="31" fillId="0" borderId="0" xfId="0" applyFont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vertical="center"/>
    </xf>
    <xf numFmtId="0" fontId="0" fillId="3" borderId="31" xfId="0" applyFill="1" applyBorder="1" applyAlignment="1">
      <alignment horizontal="center"/>
    </xf>
    <xf numFmtId="0" fontId="38" fillId="0" borderId="0" xfId="0" applyFont="1" applyFill="1" applyBorder="1" applyAlignment="1">
      <alignment horizontal="right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3" borderId="29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center"/>
    </xf>
    <xf numFmtId="14" fontId="2" fillId="0" borderId="36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3" fillId="0" borderId="32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4" fillId="0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5" fontId="3" fillId="0" borderId="0" xfId="0" applyNumberFormat="1" applyFont="1" applyFill="1" applyAlignment="1">
      <alignment horizontal="center"/>
    </xf>
    <xf numFmtId="0" fontId="0" fillId="0" borderId="32" xfId="0" applyBorder="1" applyAlignment="1">
      <alignment horizontal="left"/>
    </xf>
    <xf numFmtId="165" fontId="0" fillId="0" borderId="0" xfId="0" applyNumberFormat="1" applyFill="1"/>
    <xf numFmtId="0" fontId="0" fillId="0" borderId="21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0" fillId="0" borderId="10" xfId="0" applyFill="1" applyBorder="1"/>
    <xf numFmtId="0" fontId="25" fillId="2" borderId="0" xfId="0" applyFont="1" applyFill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4" fillId="0" borderId="0" xfId="0" applyFont="1" applyBorder="1"/>
    <xf numFmtId="0" fontId="25" fillId="2" borderId="37" xfId="0" applyFont="1" applyFill="1" applyBorder="1" applyAlignment="1">
      <alignment horizontal="left"/>
    </xf>
    <xf numFmtId="0" fontId="0" fillId="0" borderId="10" xfId="0" applyFont="1" applyBorder="1"/>
    <xf numFmtId="0" fontId="35" fillId="0" borderId="10" xfId="0" applyFont="1" applyBorder="1" applyAlignment="1">
      <alignment vertical="center"/>
    </xf>
    <xf numFmtId="0" fontId="34" fillId="0" borderId="10" xfId="0" applyFont="1" applyBorder="1"/>
    <xf numFmtId="0" fontId="2" fillId="2" borderId="38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0" borderId="10" xfId="0" applyBorder="1"/>
    <xf numFmtId="0" fontId="0" fillId="0" borderId="0" xfId="0" quotePrefix="1" applyFont="1"/>
    <xf numFmtId="0" fontId="0" fillId="0" borderId="0" xfId="0" quotePrefix="1" applyFont="1" applyFill="1" applyBorder="1"/>
    <xf numFmtId="0" fontId="0" fillId="0" borderId="21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90" zoomScaleNormal="90" zoomScalePageLayoutView="90" workbookViewId="0">
      <pane xSplit="1" ySplit="3" topLeftCell="B41" activePane="bottomRight" state="frozen"/>
      <selection pane="topRight" activeCell="B1" sqref="B1"/>
      <selection pane="bottomLeft" activeCell="A4" sqref="A4"/>
      <selection pane="bottomRight" activeCell="M58" sqref="M58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5" width="10.140625" style="1" bestFit="1" customWidth="1"/>
    <col min="6" max="6" width="10.28515625" style="1" customWidth="1"/>
    <col min="7" max="9" width="10.42578125" style="1" customWidth="1"/>
    <col min="10" max="10" width="12" style="1" customWidth="1"/>
    <col min="11" max="12" width="10.42578125" style="1" customWidth="1"/>
    <col min="13" max="13" width="12.42578125" style="1" customWidth="1"/>
    <col min="14" max="14" width="12.140625" style="12" bestFit="1" customWidth="1"/>
  </cols>
  <sheetData>
    <row r="1" spans="1:16">
      <c r="A1" s="6" t="s">
        <v>105</v>
      </c>
      <c r="B1" s="1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</row>
    <row r="2" spans="1:16" ht="90">
      <c r="A2" s="5"/>
      <c r="B2" s="67" t="s">
        <v>106</v>
      </c>
      <c r="C2" s="37" t="s">
        <v>115</v>
      </c>
      <c r="D2" s="27" t="s">
        <v>111</v>
      </c>
      <c r="E2" s="27" t="s">
        <v>116</v>
      </c>
      <c r="F2" s="27" t="s">
        <v>117</v>
      </c>
      <c r="G2" s="27" t="s">
        <v>121</v>
      </c>
      <c r="H2" s="63" t="s">
        <v>124</v>
      </c>
      <c r="I2" s="63" t="s">
        <v>123</v>
      </c>
      <c r="J2" s="63"/>
      <c r="K2" s="63"/>
      <c r="L2" s="63"/>
      <c r="M2" s="63" t="s">
        <v>132</v>
      </c>
      <c r="N2" s="11"/>
    </row>
    <row r="3" spans="1:16">
      <c r="A3" s="5"/>
      <c r="B3" s="178"/>
      <c r="C3" s="179"/>
      <c r="D3" s="179"/>
      <c r="E3" s="179"/>
      <c r="F3" s="179"/>
      <c r="G3" s="179"/>
      <c r="H3" s="180"/>
      <c r="I3" s="180"/>
      <c r="J3" s="180"/>
      <c r="K3" s="180"/>
      <c r="L3" s="180"/>
      <c r="M3" s="180"/>
      <c r="N3" s="11" t="s">
        <v>0</v>
      </c>
    </row>
    <row r="4" spans="1:16">
      <c r="A4" s="4" t="s">
        <v>1</v>
      </c>
      <c r="D4" s="1">
        <v>1</v>
      </c>
      <c r="E4" s="1">
        <v>1</v>
      </c>
      <c r="G4" s="1">
        <v>1</v>
      </c>
      <c r="H4" s="1">
        <v>1</v>
      </c>
      <c r="I4" s="1">
        <v>1</v>
      </c>
      <c r="M4" s="35"/>
      <c r="N4" s="9">
        <f t="shared" ref="N4:N34" si="0">SUM(B4:K4)</f>
        <v>5</v>
      </c>
    </row>
    <row r="5" spans="1:16">
      <c r="A5" s="4" t="s">
        <v>2</v>
      </c>
      <c r="B5" s="1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M5" s="35"/>
      <c r="N5" s="9">
        <f t="shared" si="0"/>
        <v>6</v>
      </c>
    </row>
    <row r="6" spans="1:16">
      <c r="A6" s="2" t="s">
        <v>3</v>
      </c>
      <c r="B6" s="1">
        <v>1</v>
      </c>
      <c r="C6" s="1">
        <v>1</v>
      </c>
      <c r="D6" s="51">
        <v>1</v>
      </c>
      <c r="F6" s="1">
        <v>1</v>
      </c>
      <c r="H6" s="1">
        <v>1</v>
      </c>
      <c r="M6" s="35"/>
      <c r="N6" s="9">
        <f t="shared" si="0"/>
        <v>5</v>
      </c>
    </row>
    <row r="7" spans="1:16" ht="15.75">
      <c r="A7" s="2" t="s">
        <v>4</v>
      </c>
      <c r="C7" s="1">
        <v>1</v>
      </c>
      <c r="M7" s="35"/>
      <c r="N7" s="9">
        <f t="shared" si="0"/>
        <v>1</v>
      </c>
      <c r="P7" s="64"/>
    </row>
    <row r="8" spans="1:16" ht="15.75">
      <c r="A8" s="2" t="s">
        <v>5</v>
      </c>
      <c r="E8" s="51"/>
      <c r="J8" s="122"/>
      <c r="M8" s="35"/>
      <c r="N8" s="9">
        <f t="shared" si="0"/>
        <v>0</v>
      </c>
      <c r="P8" s="64"/>
    </row>
    <row r="9" spans="1:16" ht="15.75">
      <c r="A9" s="2" t="s">
        <v>6</v>
      </c>
      <c r="C9" s="1">
        <v>1</v>
      </c>
      <c r="I9" s="51"/>
      <c r="J9" s="122"/>
      <c r="K9" s="35"/>
      <c r="L9" s="35"/>
      <c r="M9" s="35"/>
      <c r="N9" s="9">
        <f t="shared" si="0"/>
        <v>1</v>
      </c>
      <c r="P9" s="64"/>
    </row>
    <row r="10" spans="1:16" ht="15.75">
      <c r="A10" s="2" t="s">
        <v>7</v>
      </c>
      <c r="D10" s="35"/>
      <c r="J10" s="122"/>
      <c r="M10" s="35"/>
      <c r="N10" s="9">
        <f t="shared" si="0"/>
        <v>0</v>
      </c>
      <c r="P10" s="64"/>
    </row>
    <row r="11" spans="1:16" ht="15.75">
      <c r="A11" s="2" t="s">
        <v>8</v>
      </c>
      <c r="B11" s="1">
        <v>1</v>
      </c>
      <c r="C11" s="51">
        <v>1</v>
      </c>
      <c r="D11" s="1">
        <v>1</v>
      </c>
      <c r="E11" s="1">
        <v>1</v>
      </c>
      <c r="F11" s="1">
        <v>1</v>
      </c>
      <c r="G11" s="1">
        <v>1</v>
      </c>
      <c r="I11" s="1">
        <v>1</v>
      </c>
      <c r="J11" s="122"/>
      <c r="M11" s="35"/>
      <c r="N11" s="9">
        <f t="shared" si="0"/>
        <v>7</v>
      </c>
      <c r="P11" s="64"/>
    </row>
    <row r="12" spans="1:16" ht="15.75">
      <c r="A12" s="2" t="s">
        <v>9</v>
      </c>
      <c r="B12" s="1">
        <v>1</v>
      </c>
      <c r="C12" s="1">
        <v>1</v>
      </c>
      <c r="D12" s="1">
        <v>1</v>
      </c>
      <c r="H12" s="1">
        <v>1</v>
      </c>
      <c r="J12" s="122"/>
      <c r="M12" s="35"/>
      <c r="N12" s="9">
        <f t="shared" si="0"/>
        <v>4</v>
      </c>
      <c r="P12" s="64"/>
    </row>
    <row r="13" spans="1:16" ht="15.75">
      <c r="A13" s="2" t="s">
        <v>10</v>
      </c>
      <c r="D13" s="1">
        <v>1</v>
      </c>
      <c r="F13" s="1">
        <v>1</v>
      </c>
      <c r="G13" s="181">
        <v>1</v>
      </c>
      <c r="H13" s="181">
        <v>1</v>
      </c>
      <c r="I13" s="181">
        <v>1</v>
      </c>
      <c r="J13" s="122"/>
      <c r="M13" s="35"/>
      <c r="N13" s="9">
        <f t="shared" si="0"/>
        <v>5</v>
      </c>
      <c r="P13" s="64"/>
    </row>
    <row r="14" spans="1:16" ht="15.75">
      <c r="A14" s="2" t="s">
        <v>11</v>
      </c>
      <c r="C14" s="1">
        <v>1</v>
      </c>
      <c r="E14" s="1">
        <v>1</v>
      </c>
      <c r="G14" s="181"/>
      <c r="H14" s="181"/>
      <c r="I14" s="181"/>
      <c r="J14" s="122"/>
      <c r="K14" s="182"/>
      <c r="L14" s="182"/>
      <c r="M14" s="35"/>
      <c r="N14" s="9">
        <f t="shared" si="0"/>
        <v>2</v>
      </c>
      <c r="P14" s="64"/>
    </row>
    <row r="15" spans="1:16" ht="15.75">
      <c r="A15" s="2" t="s">
        <v>12</v>
      </c>
      <c r="B15" s="1">
        <v>1</v>
      </c>
      <c r="C15" s="66"/>
      <c r="D15" s="1">
        <v>1</v>
      </c>
      <c r="E15" s="1">
        <v>1</v>
      </c>
      <c r="G15" s="181">
        <v>1</v>
      </c>
      <c r="H15" s="181"/>
      <c r="I15" s="181">
        <v>1</v>
      </c>
      <c r="J15" s="122"/>
      <c r="K15" s="182"/>
      <c r="L15" s="182"/>
      <c r="M15" s="35"/>
      <c r="N15" s="9">
        <f t="shared" si="0"/>
        <v>5</v>
      </c>
      <c r="P15" s="64"/>
    </row>
    <row r="16" spans="1:16" ht="15.75">
      <c r="A16" s="2" t="s">
        <v>13</v>
      </c>
      <c r="B16" s="1">
        <v>1</v>
      </c>
      <c r="C16" s="51">
        <v>1</v>
      </c>
      <c r="D16" s="51"/>
      <c r="E16" s="1">
        <v>1</v>
      </c>
      <c r="F16" s="1">
        <v>1</v>
      </c>
      <c r="G16" s="183">
        <v>1</v>
      </c>
      <c r="H16" s="184">
        <v>1</v>
      </c>
      <c r="I16" s="184"/>
      <c r="J16" s="122"/>
      <c r="K16" s="182"/>
      <c r="L16" s="182"/>
      <c r="M16" s="35"/>
      <c r="N16" s="9">
        <f t="shared" si="0"/>
        <v>6</v>
      </c>
      <c r="P16" s="64"/>
    </row>
    <row r="17" spans="1:17" ht="15.75">
      <c r="A17" s="2" t="s">
        <v>14</v>
      </c>
      <c r="C17" s="1">
        <v>1</v>
      </c>
      <c r="D17" s="51"/>
      <c r="E17" s="1">
        <v>1</v>
      </c>
      <c r="F17" s="1">
        <v>1</v>
      </c>
      <c r="G17" s="181">
        <v>1</v>
      </c>
      <c r="H17" s="181">
        <v>1</v>
      </c>
      <c r="I17" s="181">
        <v>1</v>
      </c>
      <c r="J17" s="122"/>
      <c r="K17" s="182"/>
      <c r="L17" s="182"/>
      <c r="M17" s="35"/>
      <c r="N17" s="9">
        <f t="shared" si="0"/>
        <v>6</v>
      </c>
      <c r="P17" s="64"/>
    </row>
    <row r="18" spans="1:17" ht="15.75">
      <c r="A18" s="2" t="s">
        <v>15</v>
      </c>
      <c r="B18" s="1">
        <v>1</v>
      </c>
      <c r="C18" s="1">
        <v>1</v>
      </c>
      <c r="D18" s="1">
        <v>1</v>
      </c>
      <c r="F18" s="1">
        <v>1</v>
      </c>
      <c r="G18" s="181">
        <v>1</v>
      </c>
      <c r="H18" s="181"/>
      <c r="I18" s="181"/>
      <c r="J18" s="122"/>
      <c r="K18" s="182"/>
      <c r="L18" s="182"/>
      <c r="M18" s="35"/>
      <c r="N18" s="9">
        <f t="shared" si="0"/>
        <v>5</v>
      </c>
      <c r="P18" s="64"/>
    </row>
    <row r="19" spans="1:17" ht="15.75">
      <c r="A19" s="2" t="s">
        <v>16</v>
      </c>
      <c r="B19" s="1">
        <v>1</v>
      </c>
      <c r="C19" s="1">
        <v>1</v>
      </c>
      <c r="D19" s="1">
        <v>1</v>
      </c>
      <c r="G19" s="181"/>
      <c r="H19" s="181">
        <v>1</v>
      </c>
      <c r="I19" s="181"/>
      <c r="J19" s="122"/>
      <c r="K19" s="182"/>
      <c r="L19" s="182"/>
      <c r="M19" s="35"/>
      <c r="N19" s="9">
        <f t="shared" si="0"/>
        <v>4</v>
      </c>
      <c r="P19" s="64"/>
    </row>
    <row r="20" spans="1:17" ht="15.75">
      <c r="A20" s="2" t="s">
        <v>17</v>
      </c>
      <c r="B20" s="1">
        <v>1</v>
      </c>
      <c r="C20" s="1">
        <v>1</v>
      </c>
      <c r="D20" s="51">
        <v>1</v>
      </c>
      <c r="F20" s="51">
        <v>1</v>
      </c>
      <c r="G20" s="181">
        <v>1</v>
      </c>
      <c r="H20" s="183"/>
      <c r="I20" s="184">
        <v>1</v>
      </c>
      <c r="J20" s="122"/>
      <c r="K20" s="190"/>
      <c r="L20" s="190"/>
      <c r="M20" s="35"/>
      <c r="N20" s="9">
        <f t="shared" si="0"/>
        <v>6</v>
      </c>
      <c r="P20" s="64"/>
    </row>
    <row r="21" spans="1:17" ht="15.75">
      <c r="A21" s="2" t="s">
        <v>93</v>
      </c>
      <c r="D21" s="51">
        <v>1</v>
      </c>
      <c r="G21" s="181">
        <v>1</v>
      </c>
      <c r="H21" s="181">
        <v>1</v>
      </c>
      <c r="I21" s="181"/>
      <c r="J21" s="122"/>
      <c r="K21" s="182"/>
      <c r="L21" s="182"/>
      <c r="M21" s="35"/>
      <c r="N21" s="9">
        <f t="shared" si="0"/>
        <v>3</v>
      </c>
      <c r="P21" s="64"/>
    </row>
    <row r="22" spans="1:17" ht="15.75">
      <c r="A22" s="2" t="s">
        <v>19</v>
      </c>
      <c r="G22" s="181"/>
      <c r="H22" s="181"/>
      <c r="I22" s="181"/>
      <c r="J22" s="122"/>
      <c r="K22" s="182"/>
      <c r="L22" s="182"/>
      <c r="M22" s="35"/>
      <c r="N22" s="9">
        <f t="shared" si="0"/>
        <v>0</v>
      </c>
      <c r="P22" s="64"/>
    </row>
    <row r="23" spans="1:17" ht="15.75">
      <c r="A23" s="2" t="s">
        <v>20</v>
      </c>
      <c r="C23" s="1">
        <v>1</v>
      </c>
      <c r="D23" s="1">
        <v>1</v>
      </c>
      <c r="G23" s="181"/>
      <c r="H23" s="181"/>
      <c r="I23" s="181"/>
      <c r="J23" s="182"/>
      <c r="K23" s="182"/>
      <c r="L23" s="182"/>
      <c r="M23" s="35"/>
      <c r="N23" s="9">
        <f t="shared" si="0"/>
        <v>2</v>
      </c>
      <c r="P23" s="64"/>
    </row>
    <row r="24" spans="1:17" ht="15.75">
      <c r="A24" s="2" t="s">
        <v>21</v>
      </c>
      <c r="F24" s="1">
        <v>1</v>
      </c>
      <c r="G24" s="181">
        <v>1</v>
      </c>
      <c r="H24" s="181"/>
      <c r="I24" s="181"/>
      <c r="J24" s="182"/>
      <c r="K24" s="182"/>
      <c r="L24" s="182"/>
      <c r="M24" s="35"/>
      <c r="N24" s="9">
        <f t="shared" si="0"/>
        <v>2</v>
      </c>
      <c r="P24" s="64"/>
    </row>
    <row r="25" spans="1:17" ht="15.75">
      <c r="A25" s="2" t="s">
        <v>22</v>
      </c>
      <c r="C25" s="35"/>
      <c r="D25" s="35">
        <v>1</v>
      </c>
      <c r="E25" s="35"/>
      <c r="F25" s="35"/>
      <c r="G25" s="181"/>
      <c r="H25" s="181"/>
      <c r="I25" s="181"/>
      <c r="J25" s="35"/>
      <c r="K25" s="182"/>
      <c r="L25" s="182"/>
      <c r="M25" s="35"/>
      <c r="N25" s="9">
        <f t="shared" si="0"/>
        <v>1</v>
      </c>
      <c r="P25" s="65"/>
      <c r="Q25" s="172"/>
    </row>
    <row r="26" spans="1:17">
      <c r="A26" s="2" t="s">
        <v>23</v>
      </c>
      <c r="B26" s="1">
        <v>1</v>
      </c>
      <c r="C26" s="35">
        <v>1</v>
      </c>
      <c r="D26" s="35">
        <v>1</v>
      </c>
      <c r="E26" s="35"/>
      <c r="F26" s="35"/>
      <c r="G26" s="181"/>
      <c r="H26" s="181"/>
      <c r="I26" s="181"/>
      <c r="J26" s="35"/>
      <c r="K26" s="35"/>
      <c r="L26" s="35"/>
      <c r="M26" s="35"/>
      <c r="N26" s="9">
        <f t="shared" si="0"/>
        <v>3</v>
      </c>
      <c r="Q26" s="172"/>
    </row>
    <row r="27" spans="1:17">
      <c r="A27" s="2" t="s">
        <v>24</v>
      </c>
      <c r="B27" s="1">
        <v>1</v>
      </c>
      <c r="C27" s="35"/>
      <c r="D27" s="51">
        <v>1</v>
      </c>
      <c r="G27" s="181">
        <v>1</v>
      </c>
      <c r="H27" s="183"/>
      <c r="I27" s="183"/>
      <c r="M27" s="35"/>
      <c r="N27" s="9">
        <f t="shared" si="0"/>
        <v>3</v>
      </c>
      <c r="Q27" s="172"/>
    </row>
    <row r="28" spans="1:17">
      <c r="A28" s="2" t="s">
        <v>25</v>
      </c>
      <c r="B28" s="1">
        <v>1</v>
      </c>
      <c r="C28" s="35">
        <v>1</v>
      </c>
      <c r="D28" s="51">
        <v>1</v>
      </c>
      <c r="E28" s="1">
        <v>1</v>
      </c>
      <c r="F28" s="1">
        <v>1</v>
      </c>
      <c r="G28" s="181"/>
      <c r="H28" s="181"/>
      <c r="I28" s="181"/>
      <c r="M28" s="35"/>
      <c r="N28" s="9">
        <f t="shared" si="0"/>
        <v>5</v>
      </c>
      <c r="Q28" s="172"/>
    </row>
    <row r="29" spans="1:17">
      <c r="A29" s="2" t="s">
        <v>26</v>
      </c>
      <c r="B29" s="1">
        <v>1</v>
      </c>
      <c r="C29" s="35">
        <v>1</v>
      </c>
      <c r="D29" s="35">
        <v>1</v>
      </c>
      <c r="G29" s="181">
        <v>1</v>
      </c>
      <c r="H29" s="181"/>
      <c r="I29" s="181"/>
      <c r="M29" s="35"/>
      <c r="N29" s="9">
        <f t="shared" si="0"/>
        <v>4</v>
      </c>
      <c r="Q29" s="172"/>
    </row>
    <row r="30" spans="1:17">
      <c r="A30" s="2" t="s">
        <v>27</v>
      </c>
      <c r="B30" s="1">
        <v>1</v>
      </c>
      <c r="C30" s="35"/>
      <c r="D30" s="35"/>
      <c r="G30" s="181">
        <v>1</v>
      </c>
      <c r="H30" s="181">
        <v>1</v>
      </c>
      <c r="I30" s="181"/>
      <c r="M30" s="35"/>
      <c r="N30" s="9">
        <f t="shared" si="0"/>
        <v>3</v>
      </c>
      <c r="Q30" s="172"/>
    </row>
    <row r="31" spans="1:17">
      <c r="A31" s="2" t="s">
        <v>28</v>
      </c>
      <c r="C31" s="35"/>
      <c r="D31" s="35"/>
      <c r="G31" s="181"/>
      <c r="H31" s="181"/>
      <c r="I31" s="181"/>
      <c r="M31" s="35"/>
      <c r="N31" s="9">
        <f t="shared" si="0"/>
        <v>0</v>
      </c>
      <c r="Q31" s="172"/>
    </row>
    <row r="32" spans="1:17">
      <c r="A32" s="2" t="s">
        <v>94</v>
      </c>
      <c r="B32" s="1">
        <v>1</v>
      </c>
      <c r="C32" s="35"/>
      <c r="D32" s="35"/>
      <c r="G32" s="181">
        <v>1</v>
      </c>
      <c r="H32" s="181"/>
      <c r="I32" s="181"/>
      <c r="M32" s="35"/>
      <c r="N32" s="9">
        <f t="shared" si="0"/>
        <v>2</v>
      </c>
      <c r="Q32" s="172"/>
    </row>
    <row r="33" spans="1:17">
      <c r="A33" s="2" t="s">
        <v>30</v>
      </c>
      <c r="C33" s="35"/>
      <c r="D33" s="35">
        <v>1</v>
      </c>
      <c r="F33" s="1">
        <v>1</v>
      </c>
      <c r="G33" s="181"/>
      <c r="H33" s="181"/>
      <c r="I33" s="181"/>
      <c r="M33" s="35"/>
      <c r="N33" s="9">
        <f t="shared" si="0"/>
        <v>2</v>
      </c>
      <c r="Q33" s="172"/>
    </row>
    <row r="34" spans="1:17">
      <c r="A34" s="2" t="s">
        <v>31</v>
      </c>
      <c r="C34" s="35"/>
      <c r="D34" s="35">
        <v>1</v>
      </c>
      <c r="G34" s="181"/>
      <c r="H34" s="181"/>
      <c r="I34" s="181"/>
      <c r="M34" s="35"/>
      <c r="N34" s="9">
        <f t="shared" si="0"/>
        <v>1</v>
      </c>
      <c r="Q34" s="172"/>
    </row>
    <row r="35" spans="1:17">
      <c r="A35" s="2" t="s">
        <v>32</v>
      </c>
      <c r="B35" s="1">
        <v>1</v>
      </c>
      <c r="C35" s="35">
        <v>1</v>
      </c>
      <c r="D35" s="35">
        <v>1</v>
      </c>
      <c r="F35" s="1">
        <v>1</v>
      </c>
      <c r="G35" s="181"/>
      <c r="H35" s="181"/>
      <c r="I35" s="181"/>
      <c r="M35" s="35"/>
      <c r="N35" s="9">
        <f t="shared" ref="N35:N46" si="1">SUM(B35:K35)</f>
        <v>4</v>
      </c>
      <c r="Q35" s="172"/>
    </row>
    <row r="36" spans="1:17">
      <c r="A36" s="2" t="s">
        <v>33</v>
      </c>
      <c r="C36" s="35"/>
      <c r="D36" s="35"/>
      <c r="G36" s="181"/>
      <c r="H36" s="181"/>
      <c r="I36" s="181">
        <v>1</v>
      </c>
      <c r="M36" s="35"/>
      <c r="N36" s="9">
        <f t="shared" si="1"/>
        <v>1</v>
      </c>
      <c r="Q36" s="172"/>
    </row>
    <row r="37" spans="1:17">
      <c r="A37" s="2" t="s">
        <v>34</v>
      </c>
      <c r="C37" s="35">
        <v>1</v>
      </c>
      <c r="D37" s="35">
        <v>1</v>
      </c>
      <c r="E37" s="1">
        <v>1</v>
      </c>
      <c r="F37" s="1">
        <v>1</v>
      </c>
      <c r="G37" s="181"/>
      <c r="H37" s="181">
        <v>1</v>
      </c>
      <c r="I37" s="181">
        <v>1</v>
      </c>
      <c r="M37" s="35"/>
      <c r="N37" s="9">
        <f t="shared" si="1"/>
        <v>6</v>
      </c>
      <c r="Q37" s="172"/>
    </row>
    <row r="38" spans="1:17">
      <c r="A38" s="2" t="s">
        <v>35</v>
      </c>
      <c r="C38" s="35"/>
      <c r="D38" s="35"/>
      <c r="E38" s="1">
        <v>1</v>
      </c>
      <c r="M38" s="35"/>
      <c r="N38" s="9">
        <f t="shared" si="1"/>
        <v>1</v>
      </c>
    </row>
    <row r="39" spans="1:17">
      <c r="A39" s="2" t="s">
        <v>36</v>
      </c>
      <c r="B39" s="51">
        <v>1</v>
      </c>
      <c r="C39" s="35">
        <v>1</v>
      </c>
      <c r="D39" s="35">
        <v>1</v>
      </c>
      <c r="E39" s="1">
        <v>1</v>
      </c>
      <c r="M39" s="35"/>
      <c r="N39" s="9">
        <f t="shared" si="1"/>
        <v>4</v>
      </c>
    </row>
    <row r="40" spans="1:17">
      <c r="A40" s="2" t="s">
        <v>37</v>
      </c>
      <c r="C40" s="35"/>
      <c r="D40" s="35">
        <v>1</v>
      </c>
      <c r="E40" s="1">
        <v>1</v>
      </c>
      <c r="G40" s="1">
        <v>1</v>
      </c>
      <c r="I40" s="1">
        <v>1</v>
      </c>
      <c r="M40" s="35"/>
      <c r="N40" s="9">
        <f t="shared" si="1"/>
        <v>4</v>
      </c>
    </row>
    <row r="41" spans="1:17">
      <c r="A41" s="2" t="s">
        <v>38</v>
      </c>
      <c r="C41" s="35">
        <v>1</v>
      </c>
      <c r="D41" s="35"/>
      <c r="F41" s="1">
        <v>1</v>
      </c>
      <c r="M41" s="35"/>
      <c r="N41" s="9">
        <f t="shared" si="1"/>
        <v>2</v>
      </c>
    </row>
    <row r="42" spans="1:17">
      <c r="A42" s="2" t="s">
        <v>39</v>
      </c>
      <c r="C42" s="35">
        <v>1</v>
      </c>
      <c r="D42" s="35"/>
      <c r="H42" s="1">
        <v>1</v>
      </c>
      <c r="M42" s="35"/>
      <c r="N42" s="9">
        <f t="shared" si="1"/>
        <v>2</v>
      </c>
    </row>
    <row r="43" spans="1:17">
      <c r="A43" s="2" t="s">
        <v>40</v>
      </c>
      <c r="B43" s="1">
        <v>1</v>
      </c>
      <c r="C43" s="35"/>
      <c r="D43" s="35"/>
      <c r="I43" s="1">
        <v>1</v>
      </c>
      <c r="M43" s="35"/>
      <c r="N43" s="9">
        <f t="shared" si="1"/>
        <v>2</v>
      </c>
    </row>
    <row r="44" spans="1:17">
      <c r="A44" s="2" t="s">
        <v>41</v>
      </c>
      <c r="C44" s="35"/>
      <c r="D44" s="35"/>
      <c r="J44" s="51"/>
      <c r="M44" s="35"/>
      <c r="N44" s="9">
        <f t="shared" si="1"/>
        <v>0</v>
      </c>
    </row>
    <row r="45" spans="1:17">
      <c r="A45" s="2" t="s">
        <v>42</v>
      </c>
      <c r="C45" s="35"/>
      <c r="D45" s="35"/>
      <c r="M45" s="35"/>
      <c r="N45" s="9">
        <f t="shared" si="1"/>
        <v>0</v>
      </c>
    </row>
    <row r="46" spans="1:17">
      <c r="A46" s="24" t="s">
        <v>43</v>
      </c>
      <c r="B46" s="1">
        <v>1</v>
      </c>
      <c r="C46" s="35"/>
      <c r="D46" s="35">
        <v>1</v>
      </c>
      <c r="F46" s="1">
        <v>1</v>
      </c>
      <c r="M46" s="35"/>
      <c r="N46" s="9">
        <f t="shared" si="1"/>
        <v>3</v>
      </c>
    </row>
    <row r="47" spans="1:17">
      <c r="A47" s="7" t="s">
        <v>44</v>
      </c>
      <c r="B47" s="1">
        <v>1</v>
      </c>
      <c r="C47" s="35">
        <v>1</v>
      </c>
      <c r="D47" s="35"/>
      <c r="E47" s="1">
        <v>1</v>
      </c>
      <c r="G47" s="1">
        <v>1</v>
      </c>
      <c r="H47" s="1">
        <v>1</v>
      </c>
      <c r="I47" s="1">
        <v>1</v>
      </c>
      <c r="M47" s="35"/>
      <c r="N47" s="9">
        <f>SUM(B47:M47)</f>
        <v>6</v>
      </c>
    </row>
    <row r="48" spans="1:17" s="215" customFormat="1">
      <c r="A48" s="211" t="s">
        <v>102</v>
      </c>
      <c r="B48" s="212"/>
      <c r="C48" s="213"/>
      <c r="D48" s="213">
        <v>1</v>
      </c>
      <c r="E48" s="212">
        <v>1</v>
      </c>
      <c r="F48" s="212"/>
      <c r="G48" s="212">
        <v>1</v>
      </c>
      <c r="H48" s="212"/>
      <c r="I48" s="212"/>
      <c r="J48" s="212"/>
      <c r="K48" s="212"/>
      <c r="L48" s="212"/>
      <c r="M48" s="213"/>
      <c r="N48" s="214">
        <f>SUM(B48:M48)</f>
        <v>3</v>
      </c>
    </row>
    <row r="49" spans="1:16">
      <c r="A49" s="8"/>
      <c r="B49" s="9">
        <f t="shared" ref="B49:C49" si="2">SUM(B4:B48)</f>
        <v>20</v>
      </c>
      <c r="C49" s="9">
        <f t="shared" si="2"/>
        <v>22</v>
      </c>
      <c r="D49" s="9">
        <f>SUM(D4:D48)</f>
        <v>25</v>
      </c>
      <c r="E49" s="9">
        <f t="shared" ref="E49:M49" si="3">SUM(E4:E48)</f>
        <v>14</v>
      </c>
      <c r="F49" s="9">
        <f t="shared" si="3"/>
        <v>15</v>
      </c>
      <c r="G49" s="9">
        <f t="shared" si="3"/>
        <v>18</v>
      </c>
      <c r="H49" s="9">
        <f t="shared" si="3"/>
        <v>12</v>
      </c>
      <c r="I49" s="9">
        <f t="shared" si="3"/>
        <v>11</v>
      </c>
      <c r="J49" s="9">
        <f t="shared" si="3"/>
        <v>0</v>
      </c>
      <c r="K49" s="9">
        <f t="shared" si="3"/>
        <v>0</v>
      </c>
      <c r="L49" s="9">
        <f t="shared" si="3"/>
        <v>0</v>
      </c>
      <c r="M49" s="9">
        <f t="shared" si="3"/>
        <v>0</v>
      </c>
      <c r="N49" s="185">
        <f>AVERAGE(B49:M49)</f>
        <v>11.416666666666666</v>
      </c>
      <c r="O49" t="s">
        <v>45</v>
      </c>
    </row>
    <row r="50" spans="1:16">
      <c r="N50" s="191">
        <f>SUM(B49:M49)/44</f>
        <v>3.1136363636363638</v>
      </c>
      <c r="O50" t="s">
        <v>46</v>
      </c>
    </row>
    <row r="53" spans="1:16">
      <c r="M53" s="1" t="s">
        <v>133</v>
      </c>
      <c r="P53" s="12"/>
    </row>
    <row r="54" spans="1:16">
      <c r="M54" s="12">
        <v>3.1</v>
      </c>
    </row>
  </sheetData>
  <autoFilter ref="A3:N49"/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I57" sqref="AI57"/>
    </sheetView>
  </sheetViews>
  <sheetFormatPr defaultColWidth="4.140625" defaultRowHeight="12"/>
  <cols>
    <col min="1" max="1" width="17.5703125" style="132" customWidth="1"/>
    <col min="2" max="2" width="4.28515625" style="95" customWidth="1"/>
    <col min="3" max="4" width="4.5703125" style="95" customWidth="1"/>
    <col min="5" max="5" width="4.140625" style="95" customWidth="1"/>
    <col min="6" max="6" width="3.42578125" style="95" customWidth="1"/>
    <col min="7" max="7" width="4.140625" style="95" customWidth="1"/>
    <col min="8" max="8" width="3.5703125" style="95" customWidth="1"/>
    <col min="9" max="9" width="4" style="95" customWidth="1"/>
    <col min="10" max="10" width="4.28515625" style="95" customWidth="1"/>
    <col min="11" max="11" width="4.5703125" style="95" customWidth="1"/>
    <col min="12" max="12" width="3.5703125" style="95" customWidth="1"/>
    <col min="13" max="13" width="6" style="95" customWidth="1"/>
    <col min="14" max="14" width="4.85546875" style="95" customWidth="1"/>
    <col min="15" max="15" width="4.140625" style="95" customWidth="1"/>
    <col min="16" max="16" width="4" style="105" customWidth="1"/>
    <col min="17" max="17" width="4.42578125" style="95" customWidth="1"/>
    <col min="18" max="18" width="3.85546875" style="95" customWidth="1"/>
    <col min="19" max="20" width="4.42578125" style="95" customWidth="1"/>
    <col min="21" max="21" width="3.28515625" style="95" customWidth="1"/>
    <col min="22" max="22" width="3.5703125" style="95" customWidth="1"/>
    <col min="23" max="23" width="3" style="95" customWidth="1"/>
    <col min="24" max="24" width="3.7109375" style="95" customWidth="1"/>
    <col min="25" max="25" width="3.85546875" style="95" customWidth="1"/>
    <col min="26" max="26" width="4" style="95" customWidth="1"/>
    <col min="27" max="27" width="3" style="95" customWidth="1"/>
    <col min="28" max="28" width="3.42578125" style="105" customWidth="1"/>
    <col min="29" max="29" width="4.85546875" style="105" customWidth="1"/>
    <col min="30" max="30" width="4.42578125" style="105" customWidth="1"/>
    <col min="31" max="31" width="3.5703125" style="105" customWidth="1"/>
    <col min="32" max="32" width="4.85546875" style="105" customWidth="1"/>
    <col min="33" max="33" width="7.7109375" style="105" bestFit="1" customWidth="1"/>
    <col min="34" max="34" width="6.28515625" style="95" customWidth="1"/>
    <col min="35" max="37" width="4.5703125" style="95" customWidth="1"/>
    <col min="38" max="38" width="5.140625" style="95" customWidth="1"/>
    <col min="39" max="39" width="5" style="95" customWidth="1"/>
    <col min="40" max="40" width="4.140625" style="128"/>
    <col min="41" max="16384" width="4.140625" style="95"/>
  </cols>
  <sheetData>
    <row r="1" spans="1:44">
      <c r="A1" s="127" t="s">
        <v>92</v>
      </c>
    </row>
    <row r="2" spans="1:44">
      <c r="A2" s="129" t="s">
        <v>91</v>
      </c>
    </row>
    <row r="3" spans="1:44" s="99" customFormat="1" ht="35.25" customHeight="1">
      <c r="A3" s="130"/>
      <c r="B3" s="96">
        <v>42991</v>
      </c>
      <c r="C3" s="96">
        <v>43089</v>
      </c>
      <c r="D3" s="96">
        <v>43005</v>
      </c>
      <c r="E3" s="96">
        <v>43012</v>
      </c>
      <c r="F3" s="96">
        <v>43019</v>
      </c>
      <c r="G3" s="96">
        <v>43026</v>
      </c>
      <c r="H3" s="96">
        <v>43033</v>
      </c>
      <c r="I3" s="96">
        <v>43040</v>
      </c>
      <c r="J3" s="96">
        <v>43047</v>
      </c>
      <c r="K3" s="96">
        <v>43054</v>
      </c>
      <c r="L3" s="96">
        <v>43061</v>
      </c>
      <c r="M3" s="96">
        <v>43068</v>
      </c>
      <c r="N3" s="96">
        <v>43075</v>
      </c>
      <c r="O3" s="96">
        <v>43082</v>
      </c>
      <c r="P3" s="106">
        <v>43089</v>
      </c>
      <c r="Q3" s="96">
        <v>43096</v>
      </c>
      <c r="R3" s="96">
        <v>43103</v>
      </c>
      <c r="S3" s="96">
        <v>43110</v>
      </c>
      <c r="T3" s="96">
        <v>43117</v>
      </c>
      <c r="U3" s="96">
        <v>43124</v>
      </c>
      <c r="V3" s="96">
        <v>43131</v>
      </c>
      <c r="W3" s="96">
        <v>43138</v>
      </c>
      <c r="X3" s="96">
        <v>43145</v>
      </c>
      <c r="Y3" s="96">
        <v>43152</v>
      </c>
      <c r="Z3" s="96">
        <v>43159</v>
      </c>
      <c r="AA3" s="96">
        <v>43166</v>
      </c>
      <c r="AB3" s="106">
        <v>43173</v>
      </c>
      <c r="AC3" s="106">
        <v>43180</v>
      </c>
      <c r="AD3" s="106">
        <v>43187</v>
      </c>
      <c r="AE3" s="106">
        <v>43194</v>
      </c>
      <c r="AF3" s="106">
        <v>43201</v>
      </c>
      <c r="AG3" s="106">
        <v>43208</v>
      </c>
      <c r="AH3" s="96">
        <v>43215</v>
      </c>
      <c r="AI3" s="96">
        <v>43222</v>
      </c>
      <c r="AJ3" s="96">
        <v>43229</v>
      </c>
      <c r="AK3" s="96">
        <v>43236</v>
      </c>
      <c r="AL3" s="96">
        <v>43243</v>
      </c>
      <c r="AM3" s="96">
        <v>43250</v>
      </c>
      <c r="AN3" s="131" t="s">
        <v>0</v>
      </c>
    </row>
    <row r="4" spans="1:44">
      <c r="A4" s="132" t="s">
        <v>1</v>
      </c>
      <c r="B4" s="133">
        <v>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0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107"/>
      <c r="AC4" s="107"/>
      <c r="AD4" s="107"/>
      <c r="AE4" s="107"/>
      <c r="AF4" s="107"/>
      <c r="AG4" s="107"/>
      <c r="AH4" s="97">
        <v>1</v>
      </c>
      <c r="AI4" s="97"/>
      <c r="AJ4" s="97"/>
      <c r="AK4" s="98"/>
      <c r="AL4" s="98"/>
      <c r="AM4" s="98"/>
      <c r="AN4" s="128">
        <f>SUM(B4:AM4)</f>
        <v>2</v>
      </c>
    </row>
    <row r="5" spans="1:44">
      <c r="A5" s="132" t="s">
        <v>2</v>
      </c>
      <c r="B5" s="134">
        <v>1</v>
      </c>
      <c r="C5" s="79"/>
      <c r="D5" s="79">
        <v>1</v>
      </c>
      <c r="E5" s="79">
        <v>1</v>
      </c>
      <c r="F5" s="79">
        <v>1</v>
      </c>
      <c r="G5" s="79">
        <v>1</v>
      </c>
      <c r="H5" s="79"/>
      <c r="I5" s="79">
        <v>1</v>
      </c>
      <c r="J5" s="79"/>
      <c r="K5" s="79">
        <v>1</v>
      </c>
      <c r="L5" s="79">
        <v>1</v>
      </c>
      <c r="M5" s="79"/>
      <c r="N5" s="79"/>
      <c r="O5" s="79"/>
      <c r="P5" s="108"/>
      <c r="Q5" s="79">
        <v>1</v>
      </c>
      <c r="R5" s="79"/>
      <c r="S5" s="79">
        <v>1</v>
      </c>
      <c r="T5" s="79">
        <v>1</v>
      </c>
      <c r="U5" s="79">
        <v>1</v>
      </c>
      <c r="V5" s="79">
        <v>1</v>
      </c>
      <c r="W5" s="79">
        <v>1</v>
      </c>
      <c r="X5" s="79"/>
      <c r="Y5" s="79">
        <v>1</v>
      </c>
      <c r="Z5" s="79"/>
      <c r="AA5" s="79">
        <v>1</v>
      </c>
      <c r="AB5" s="108"/>
      <c r="AC5" s="108">
        <v>1</v>
      </c>
      <c r="AD5" s="108"/>
      <c r="AE5" s="124"/>
      <c r="AF5" s="124"/>
      <c r="AG5" s="124">
        <v>1</v>
      </c>
      <c r="AH5" s="80"/>
      <c r="AI5" s="79"/>
      <c r="AJ5" s="79">
        <v>1</v>
      </c>
      <c r="AK5" s="79">
        <v>1</v>
      </c>
      <c r="AL5" s="79">
        <v>1</v>
      </c>
      <c r="AM5" s="79"/>
      <c r="AN5" s="128">
        <f t="shared" ref="AN5:AN49" si="0">SUM(B5:AM5)</f>
        <v>21</v>
      </c>
    </row>
    <row r="6" spans="1:44">
      <c r="A6" s="132" t="s">
        <v>3</v>
      </c>
      <c r="B6" s="134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108"/>
      <c r="Q6" s="79">
        <v>1</v>
      </c>
      <c r="R6" s="79"/>
      <c r="S6" s="79"/>
      <c r="T6" s="79"/>
      <c r="U6" s="79"/>
      <c r="V6" s="79"/>
      <c r="W6" s="79"/>
      <c r="X6" s="79"/>
      <c r="Y6" s="79"/>
      <c r="Z6" s="79"/>
      <c r="AA6" s="79"/>
      <c r="AB6" s="108"/>
      <c r="AC6" s="108"/>
      <c r="AD6" s="108"/>
      <c r="AE6" s="108"/>
      <c r="AF6" s="108"/>
      <c r="AG6" s="108"/>
      <c r="AH6" s="79"/>
      <c r="AI6" s="79"/>
      <c r="AJ6" s="79"/>
      <c r="AK6" s="79"/>
      <c r="AL6" s="79"/>
      <c r="AM6" s="79"/>
      <c r="AN6" s="128">
        <f t="shared" si="0"/>
        <v>1</v>
      </c>
    </row>
    <row r="7" spans="1:44">
      <c r="A7" s="132" t="s">
        <v>4</v>
      </c>
      <c r="B7" s="135"/>
      <c r="C7" s="136">
        <v>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08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108"/>
      <c r="AC7" s="108"/>
      <c r="AD7" s="108"/>
      <c r="AE7" s="108"/>
      <c r="AF7" s="108"/>
      <c r="AG7" s="108"/>
      <c r="AH7" s="79"/>
      <c r="AI7" s="79"/>
      <c r="AJ7" s="79"/>
      <c r="AK7" s="79"/>
      <c r="AL7" s="79"/>
      <c r="AM7" s="79"/>
      <c r="AN7" s="128">
        <f t="shared" si="0"/>
        <v>1</v>
      </c>
    </row>
    <row r="8" spans="1:44">
      <c r="A8" s="132" t="s">
        <v>5</v>
      </c>
      <c r="B8" s="134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102"/>
      <c r="Q8" s="79">
        <v>1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125"/>
      <c r="AC8" s="108"/>
      <c r="AD8" s="108"/>
      <c r="AE8" s="108"/>
      <c r="AF8" s="108"/>
      <c r="AG8" s="108"/>
      <c r="AH8" s="79"/>
      <c r="AI8" s="79"/>
      <c r="AJ8" s="79"/>
      <c r="AK8" s="79"/>
      <c r="AL8" s="79"/>
      <c r="AM8" s="79"/>
      <c r="AN8" s="128">
        <f t="shared" si="0"/>
        <v>1</v>
      </c>
    </row>
    <row r="9" spans="1:44">
      <c r="A9" s="132" t="s">
        <v>6</v>
      </c>
      <c r="B9" s="137"/>
      <c r="C9" s="79"/>
      <c r="D9" s="79"/>
      <c r="E9" s="79"/>
      <c r="F9" s="79"/>
      <c r="G9" s="79"/>
      <c r="H9" s="79"/>
      <c r="I9" s="80"/>
      <c r="J9" s="80"/>
      <c r="K9" s="80"/>
      <c r="L9" s="80"/>
      <c r="M9" s="80"/>
      <c r="N9" s="79"/>
      <c r="O9" s="79"/>
      <c r="P9" s="102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125"/>
      <c r="AC9" s="108"/>
      <c r="AD9" s="108"/>
      <c r="AE9" s="108"/>
      <c r="AF9" s="108"/>
      <c r="AG9" s="108"/>
      <c r="AH9" s="79"/>
      <c r="AI9" s="79">
        <v>1</v>
      </c>
      <c r="AJ9" s="79">
        <v>1</v>
      </c>
      <c r="AK9" s="79">
        <v>1</v>
      </c>
      <c r="AL9" s="79"/>
      <c r="AM9" s="79">
        <v>1</v>
      </c>
      <c r="AN9" s="128">
        <f t="shared" si="0"/>
        <v>4</v>
      </c>
    </row>
    <row r="10" spans="1:44">
      <c r="A10" s="132" t="s">
        <v>7</v>
      </c>
      <c r="B10" s="134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02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125"/>
      <c r="AC10" s="108"/>
      <c r="AD10" s="108"/>
      <c r="AE10" s="108"/>
      <c r="AF10" s="108"/>
      <c r="AG10" s="108"/>
      <c r="AH10" s="79"/>
      <c r="AI10" s="79"/>
      <c r="AJ10" s="79"/>
      <c r="AK10" s="79"/>
      <c r="AL10" s="79"/>
      <c r="AM10" s="79"/>
      <c r="AN10" s="128">
        <f t="shared" si="0"/>
        <v>0</v>
      </c>
    </row>
    <row r="11" spans="1:44">
      <c r="A11" s="132" t="s">
        <v>8</v>
      </c>
      <c r="B11" s="134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100"/>
      <c r="P11" s="102"/>
      <c r="Q11" s="79"/>
      <c r="R11" s="79"/>
      <c r="S11" s="79"/>
      <c r="T11" s="79"/>
      <c r="U11" s="121"/>
      <c r="V11" s="79"/>
      <c r="W11" s="79"/>
      <c r="X11" s="79"/>
      <c r="Y11" s="79"/>
      <c r="Z11" s="79"/>
      <c r="AA11" s="79"/>
      <c r="AB11" s="125"/>
      <c r="AC11" s="108"/>
      <c r="AD11" s="108"/>
      <c r="AE11" s="108"/>
      <c r="AF11" s="108"/>
      <c r="AG11" s="108"/>
      <c r="AH11" s="79"/>
      <c r="AI11" s="79"/>
      <c r="AJ11" s="79"/>
      <c r="AK11" s="79"/>
      <c r="AL11" s="79"/>
      <c r="AM11" s="79"/>
      <c r="AN11" s="128">
        <f t="shared" si="0"/>
        <v>0</v>
      </c>
    </row>
    <row r="12" spans="1:44">
      <c r="A12" s="132" t="s">
        <v>9</v>
      </c>
      <c r="B12" s="134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100"/>
      <c r="P12" s="102"/>
      <c r="Q12" s="79"/>
      <c r="R12" s="79"/>
      <c r="S12" s="79"/>
      <c r="T12" s="79"/>
      <c r="U12" s="121"/>
      <c r="V12" s="79"/>
      <c r="W12" s="79"/>
      <c r="X12" s="79"/>
      <c r="Y12" s="79"/>
      <c r="Z12" s="79"/>
      <c r="AA12" s="79"/>
      <c r="AB12" s="125"/>
      <c r="AC12" s="108"/>
      <c r="AD12" s="108"/>
      <c r="AE12" s="108"/>
      <c r="AF12" s="108"/>
      <c r="AG12" s="108"/>
      <c r="AH12" s="79"/>
      <c r="AI12" s="79"/>
      <c r="AJ12" s="79"/>
      <c r="AK12" s="79"/>
      <c r="AL12" s="79"/>
      <c r="AM12" s="79"/>
      <c r="AN12" s="128">
        <f t="shared" si="0"/>
        <v>0</v>
      </c>
    </row>
    <row r="13" spans="1:44">
      <c r="A13" s="132" t="s">
        <v>10</v>
      </c>
      <c r="B13" s="134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00"/>
      <c r="P13" s="103"/>
      <c r="Q13" s="79"/>
      <c r="R13" s="79"/>
      <c r="S13" s="79"/>
      <c r="T13" s="79"/>
      <c r="U13" s="121"/>
      <c r="V13" s="79"/>
      <c r="W13" s="79"/>
      <c r="X13" s="79"/>
      <c r="Y13" s="79">
        <v>1</v>
      </c>
      <c r="Z13" s="79"/>
      <c r="AA13" s="79"/>
      <c r="AB13" s="83"/>
      <c r="AC13" s="108"/>
      <c r="AD13" s="108"/>
      <c r="AE13" s="108"/>
      <c r="AF13" s="108"/>
      <c r="AG13" s="108"/>
      <c r="AH13" s="79"/>
      <c r="AI13" s="79"/>
      <c r="AJ13" s="79"/>
      <c r="AK13" s="79"/>
      <c r="AL13" s="79"/>
      <c r="AM13" s="79"/>
      <c r="AN13" s="128">
        <f t="shared" si="0"/>
        <v>1</v>
      </c>
      <c r="AR13" s="123"/>
    </row>
    <row r="14" spans="1:44">
      <c r="A14" s="132" t="s">
        <v>11</v>
      </c>
      <c r="B14" s="134">
        <v>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100">
        <v>1</v>
      </c>
      <c r="P14" s="104"/>
      <c r="Q14" s="79"/>
      <c r="R14" s="79"/>
      <c r="S14" s="79"/>
      <c r="T14" s="81"/>
      <c r="U14" s="121"/>
      <c r="V14" s="80"/>
      <c r="W14" s="80"/>
      <c r="X14" s="80">
        <v>1</v>
      </c>
      <c r="Y14" s="80">
        <v>1</v>
      </c>
      <c r="Z14" s="79"/>
      <c r="AA14" s="79"/>
      <c r="AB14" s="83"/>
      <c r="AC14" s="108"/>
      <c r="AD14" s="108"/>
      <c r="AE14" s="108"/>
      <c r="AF14" s="108"/>
      <c r="AG14" s="108"/>
      <c r="AH14" s="79">
        <v>1</v>
      </c>
      <c r="AI14" s="79"/>
      <c r="AJ14" s="79">
        <v>1</v>
      </c>
      <c r="AK14" s="79"/>
      <c r="AL14" s="79">
        <v>1</v>
      </c>
      <c r="AM14" s="79"/>
      <c r="AN14" s="128">
        <f t="shared" si="0"/>
        <v>7</v>
      </c>
    </row>
    <row r="15" spans="1:44">
      <c r="A15" s="132" t="s">
        <v>12</v>
      </c>
      <c r="B15" s="134">
        <v>1</v>
      </c>
      <c r="C15" s="79"/>
      <c r="D15" s="79"/>
      <c r="E15" s="79">
        <v>1</v>
      </c>
      <c r="F15" s="79"/>
      <c r="G15" s="79"/>
      <c r="H15" s="79"/>
      <c r="I15" s="79">
        <v>1</v>
      </c>
      <c r="J15" s="79"/>
      <c r="K15" s="79"/>
      <c r="L15" s="79"/>
      <c r="M15" s="79"/>
      <c r="N15" s="79"/>
      <c r="O15" s="79"/>
      <c r="P15" s="103"/>
      <c r="Q15" s="112">
        <v>1</v>
      </c>
      <c r="R15" s="79"/>
      <c r="S15" s="79"/>
      <c r="T15" s="81"/>
      <c r="U15" s="79"/>
      <c r="V15" s="79">
        <v>1</v>
      </c>
      <c r="W15" s="79"/>
      <c r="X15" s="79"/>
      <c r="Y15" s="79"/>
      <c r="Z15" s="79">
        <v>1</v>
      </c>
      <c r="AA15" s="79">
        <v>1</v>
      </c>
      <c r="AB15" s="83"/>
      <c r="AC15" s="108">
        <v>1</v>
      </c>
      <c r="AD15" s="108"/>
      <c r="AE15" s="108">
        <v>1</v>
      </c>
      <c r="AF15" s="108">
        <v>1</v>
      </c>
      <c r="AG15" s="108">
        <v>1</v>
      </c>
      <c r="AH15" s="79"/>
      <c r="AI15" s="79">
        <v>1</v>
      </c>
      <c r="AJ15" s="79"/>
      <c r="AK15" s="79">
        <v>1</v>
      </c>
      <c r="AL15" s="79"/>
      <c r="AM15" s="79">
        <v>1</v>
      </c>
      <c r="AN15" s="128">
        <f t="shared" si="0"/>
        <v>14</v>
      </c>
    </row>
    <row r="16" spans="1:44" ht="12.75">
      <c r="A16" s="132" t="s">
        <v>13</v>
      </c>
      <c r="B16" s="13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102"/>
      <c r="Q16" s="112"/>
      <c r="R16" s="79"/>
      <c r="S16" s="79"/>
      <c r="T16" s="81"/>
      <c r="U16" s="79"/>
      <c r="V16" s="79"/>
      <c r="W16" s="79"/>
      <c r="X16" s="79"/>
      <c r="Y16" s="79"/>
      <c r="Z16" s="79"/>
      <c r="AA16" s="79"/>
      <c r="AB16" s="125"/>
      <c r="AC16" s="108"/>
      <c r="AD16" s="108"/>
      <c r="AE16" s="108"/>
      <c r="AF16" s="108"/>
      <c r="AG16" s="108"/>
      <c r="AH16" s="68"/>
      <c r="AI16" s="79"/>
      <c r="AJ16" s="79"/>
      <c r="AK16" s="79"/>
      <c r="AL16" s="79"/>
      <c r="AM16" s="79"/>
      <c r="AN16" s="128">
        <f t="shared" si="0"/>
        <v>0</v>
      </c>
    </row>
    <row r="17" spans="1:42" ht="12.75">
      <c r="A17" s="132" t="s">
        <v>14</v>
      </c>
      <c r="B17" s="138"/>
      <c r="C17" s="80">
        <v>1</v>
      </c>
      <c r="D17" s="80"/>
      <c r="E17" s="79"/>
      <c r="F17" s="79"/>
      <c r="G17" s="79"/>
      <c r="H17" s="79">
        <v>1</v>
      </c>
      <c r="I17" s="79"/>
      <c r="J17" s="79"/>
      <c r="K17" s="81">
        <v>1</v>
      </c>
      <c r="L17" s="79"/>
      <c r="M17" s="79"/>
      <c r="N17" s="79"/>
      <c r="O17" s="79"/>
      <c r="P17" s="102"/>
      <c r="Q17" s="112">
        <v>1</v>
      </c>
      <c r="R17" s="79">
        <v>1</v>
      </c>
      <c r="S17" s="79"/>
      <c r="T17" s="81"/>
      <c r="U17" s="79"/>
      <c r="V17" s="79"/>
      <c r="W17" s="79"/>
      <c r="X17" s="81"/>
      <c r="Y17" s="79"/>
      <c r="Z17" s="79"/>
      <c r="AA17" s="79"/>
      <c r="AB17" s="125">
        <v>1</v>
      </c>
      <c r="AC17" s="108"/>
      <c r="AD17" s="108"/>
      <c r="AE17" s="108"/>
      <c r="AF17" s="108"/>
      <c r="AG17" s="108"/>
      <c r="AH17" s="68"/>
      <c r="AI17" s="79"/>
      <c r="AJ17" s="79"/>
      <c r="AK17" s="79"/>
      <c r="AL17" s="79"/>
      <c r="AM17" s="79"/>
      <c r="AN17" s="128">
        <f t="shared" si="0"/>
        <v>6</v>
      </c>
    </row>
    <row r="18" spans="1:42" ht="12.75">
      <c r="A18" s="132" t="s">
        <v>15</v>
      </c>
      <c r="B18" s="134"/>
      <c r="C18" s="79"/>
      <c r="D18" s="79">
        <v>1</v>
      </c>
      <c r="E18" s="80">
        <v>1</v>
      </c>
      <c r="F18" s="80">
        <v>1</v>
      </c>
      <c r="G18" s="80">
        <v>1</v>
      </c>
      <c r="H18" s="80"/>
      <c r="I18" s="81">
        <v>1</v>
      </c>
      <c r="J18" s="79">
        <v>1</v>
      </c>
      <c r="K18" s="81">
        <v>1</v>
      </c>
      <c r="L18" s="79">
        <v>1</v>
      </c>
      <c r="M18" s="79">
        <v>1</v>
      </c>
      <c r="N18" s="79">
        <v>1</v>
      </c>
      <c r="O18" s="81"/>
      <c r="P18" s="102"/>
      <c r="Q18" s="112"/>
      <c r="R18" s="79"/>
      <c r="S18" s="79"/>
      <c r="T18" s="81">
        <v>1</v>
      </c>
      <c r="U18" s="79">
        <v>1</v>
      </c>
      <c r="V18" s="79">
        <v>1</v>
      </c>
      <c r="W18" s="79">
        <v>1</v>
      </c>
      <c r="X18" s="82">
        <v>1</v>
      </c>
      <c r="Y18" s="79">
        <v>1</v>
      </c>
      <c r="Z18" s="79">
        <v>1</v>
      </c>
      <c r="AA18" s="79">
        <v>1</v>
      </c>
      <c r="AB18" s="125">
        <v>1</v>
      </c>
      <c r="AC18" s="108"/>
      <c r="AD18" s="108">
        <v>1</v>
      </c>
      <c r="AE18" s="108">
        <v>1</v>
      </c>
      <c r="AF18" s="108">
        <v>1</v>
      </c>
      <c r="AG18" s="108">
        <v>1</v>
      </c>
      <c r="AH18" s="68">
        <v>1</v>
      </c>
      <c r="AI18" s="79"/>
      <c r="AJ18" s="79">
        <v>1</v>
      </c>
      <c r="AK18" s="79">
        <v>1</v>
      </c>
      <c r="AL18" s="79"/>
      <c r="AM18" s="79"/>
      <c r="AN18" s="128">
        <f t="shared" si="0"/>
        <v>26</v>
      </c>
    </row>
    <row r="19" spans="1:42" ht="12.75">
      <c r="A19" s="132" t="s">
        <v>16</v>
      </c>
      <c r="B19" s="134">
        <v>1</v>
      </c>
      <c r="C19" s="79">
        <v>1</v>
      </c>
      <c r="D19" s="79">
        <v>1</v>
      </c>
      <c r="E19" s="79">
        <v>1</v>
      </c>
      <c r="F19" s="79"/>
      <c r="G19" s="79">
        <v>1</v>
      </c>
      <c r="H19" s="79"/>
      <c r="I19" s="81">
        <v>1</v>
      </c>
      <c r="J19" s="79">
        <v>1</v>
      </c>
      <c r="K19" s="81"/>
      <c r="L19" s="79"/>
      <c r="M19" s="79">
        <v>1</v>
      </c>
      <c r="N19" s="79"/>
      <c r="O19" s="81"/>
      <c r="P19" s="102"/>
      <c r="Q19" s="112"/>
      <c r="R19" s="80"/>
      <c r="S19" s="80">
        <v>1</v>
      </c>
      <c r="T19" s="101"/>
      <c r="U19" s="80">
        <v>1</v>
      </c>
      <c r="V19" s="79">
        <v>1</v>
      </c>
      <c r="W19" s="79">
        <v>1</v>
      </c>
      <c r="X19" s="81"/>
      <c r="Y19" s="79">
        <v>1</v>
      </c>
      <c r="Z19" s="79"/>
      <c r="AA19" s="79"/>
      <c r="AB19" s="125"/>
      <c r="AC19" s="108">
        <v>1</v>
      </c>
      <c r="AD19" s="108"/>
      <c r="AE19" s="108">
        <v>1</v>
      </c>
      <c r="AF19" s="108">
        <v>1</v>
      </c>
      <c r="AG19" s="108"/>
      <c r="AH19" s="68"/>
      <c r="AI19" s="79"/>
      <c r="AJ19" s="79"/>
      <c r="AK19" s="79">
        <v>1</v>
      </c>
      <c r="AL19" s="79">
        <v>1</v>
      </c>
      <c r="AM19" s="79"/>
      <c r="AN19" s="128">
        <f t="shared" si="0"/>
        <v>18</v>
      </c>
    </row>
    <row r="20" spans="1:42">
      <c r="A20" s="132" t="s">
        <v>17</v>
      </c>
      <c r="B20" s="134"/>
      <c r="C20" s="79"/>
      <c r="D20" s="79"/>
      <c r="E20" s="79"/>
      <c r="F20" s="79"/>
      <c r="G20" s="79"/>
      <c r="H20" s="79"/>
      <c r="I20" s="81"/>
      <c r="J20" s="79"/>
      <c r="K20" s="81"/>
      <c r="L20" s="79"/>
      <c r="M20" s="79"/>
      <c r="N20" s="79"/>
      <c r="O20" s="81"/>
      <c r="P20" s="102"/>
      <c r="Q20" s="113"/>
      <c r="R20" s="79"/>
      <c r="S20" s="79"/>
      <c r="T20" s="81"/>
      <c r="U20" s="79"/>
      <c r="V20" s="79"/>
      <c r="W20" s="121"/>
      <c r="X20" s="81"/>
      <c r="Y20" s="79"/>
      <c r="Z20" s="79">
        <v>1</v>
      </c>
      <c r="AA20" s="79"/>
      <c r="AB20" s="125"/>
      <c r="AC20" s="108"/>
      <c r="AD20" s="108"/>
      <c r="AE20" s="108"/>
      <c r="AF20" s="108"/>
      <c r="AG20" s="108"/>
      <c r="AH20" s="79"/>
      <c r="AI20" s="79"/>
      <c r="AJ20" s="79"/>
      <c r="AK20" s="79"/>
      <c r="AL20" s="79"/>
      <c r="AM20" s="79"/>
      <c r="AN20" s="128">
        <f t="shared" si="0"/>
        <v>1</v>
      </c>
      <c r="AP20" s="141"/>
    </row>
    <row r="21" spans="1:42" ht="12.75">
      <c r="A21" s="132" t="s">
        <v>93</v>
      </c>
      <c r="B21" s="134"/>
      <c r="C21" s="79">
        <v>1</v>
      </c>
      <c r="D21" s="79"/>
      <c r="E21" s="79"/>
      <c r="F21" s="79"/>
      <c r="G21" s="79"/>
      <c r="H21" s="79"/>
      <c r="I21" s="81"/>
      <c r="J21" s="79"/>
      <c r="K21" s="81"/>
      <c r="L21" s="79"/>
      <c r="M21" s="79"/>
      <c r="N21" s="80">
        <v>1</v>
      </c>
      <c r="O21" s="101"/>
      <c r="P21" s="111">
        <v>1</v>
      </c>
      <c r="Q21" s="118"/>
      <c r="R21" s="79">
        <v>1</v>
      </c>
      <c r="S21" s="79"/>
      <c r="T21" s="81"/>
      <c r="U21" s="79"/>
      <c r="V21" s="79"/>
      <c r="W21" s="121"/>
      <c r="X21" s="81"/>
      <c r="Y21" s="79"/>
      <c r="Z21" s="79"/>
      <c r="AA21" s="79"/>
      <c r="AB21" s="125"/>
      <c r="AC21" s="125"/>
      <c r="AD21" s="108"/>
      <c r="AE21" s="108"/>
      <c r="AF21" s="108">
        <v>1</v>
      </c>
      <c r="AG21" s="68"/>
      <c r="AH21" s="79"/>
      <c r="AI21" s="79"/>
      <c r="AJ21" s="79"/>
      <c r="AK21" s="79"/>
      <c r="AL21" s="79"/>
      <c r="AM21" s="79"/>
      <c r="AN21" s="128">
        <f t="shared" si="0"/>
        <v>5</v>
      </c>
      <c r="AP21" s="141"/>
    </row>
    <row r="22" spans="1:42" ht="12.75">
      <c r="A22" s="132" t="s">
        <v>19</v>
      </c>
      <c r="B22" s="134"/>
      <c r="C22" s="79"/>
      <c r="D22" s="79"/>
      <c r="E22" s="79"/>
      <c r="F22" s="79"/>
      <c r="G22" s="79"/>
      <c r="H22" s="79"/>
      <c r="I22" s="81"/>
      <c r="J22" s="79"/>
      <c r="K22" s="82"/>
      <c r="L22" s="79"/>
      <c r="M22" s="79"/>
      <c r="N22" s="79"/>
      <c r="O22" s="81"/>
      <c r="P22" s="108"/>
      <c r="Q22" s="113"/>
      <c r="R22" s="79"/>
      <c r="S22" s="79"/>
      <c r="T22" s="81"/>
      <c r="U22" s="79"/>
      <c r="V22" s="79"/>
      <c r="W22" s="121"/>
      <c r="X22" s="81"/>
      <c r="Y22" s="79"/>
      <c r="Z22" s="79"/>
      <c r="AA22" s="79"/>
      <c r="AB22" s="108"/>
      <c r="AC22" s="125"/>
      <c r="AD22" s="142"/>
      <c r="AE22" s="108"/>
      <c r="AF22" s="108"/>
      <c r="AG22" s="68"/>
      <c r="AH22" s="79"/>
      <c r="AI22" s="79"/>
      <c r="AJ22" s="79"/>
      <c r="AK22" s="79"/>
      <c r="AL22" s="79"/>
      <c r="AM22" s="79"/>
      <c r="AN22" s="128">
        <f t="shared" si="0"/>
        <v>0</v>
      </c>
      <c r="AP22" s="141"/>
    </row>
    <row r="23" spans="1:42" ht="12.75">
      <c r="A23" s="132" t="s">
        <v>20</v>
      </c>
      <c r="B23" s="134"/>
      <c r="C23" s="79"/>
      <c r="D23" s="79"/>
      <c r="E23" s="79"/>
      <c r="F23" s="79"/>
      <c r="G23" s="79"/>
      <c r="H23" s="79"/>
      <c r="I23" s="82"/>
      <c r="J23" s="79"/>
      <c r="K23" s="88"/>
      <c r="L23" s="79"/>
      <c r="M23" s="79">
        <v>1</v>
      </c>
      <c r="N23" s="79"/>
      <c r="O23" s="102"/>
      <c r="P23" s="108"/>
      <c r="Q23" s="112"/>
      <c r="R23" s="79"/>
      <c r="S23" s="79"/>
      <c r="T23" s="82"/>
      <c r="U23" s="79">
        <v>1</v>
      </c>
      <c r="V23" s="79">
        <v>1</v>
      </c>
      <c r="W23" s="121"/>
      <c r="X23" s="81"/>
      <c r="Y23" s="79"/>
      <c r="Z23" s="79">
        <v>1</v>
      </c>
      <c r="AA23" s="79">
        <v>1</v>
      </c>
      <c r="AB23" s="108">
        <v>1</v>
      </c>
      <c r="AC23" s="125">
        <v>1</v>
      </c>
      <c r="AD23" s="142">
        <v>1</v>
      </c>
      <c r="AE23" s="108"/>
      <c r="AF23" s="108">
        <v>1</v>
      </c>
      <c r="AG23" s="68">
        <v>1</v>
      </c>
      <c r="AH23" s="79">
        <v>1</v>
      </c>
      <c r="AI23" s="79"/>
      <c r="AJ23" s="79">
        <v>1</v>
      </c>
      <c r="AK23" s="79">
        <v>1</v>
      </c>
      <c r="AL23" s="79">
        <v>1</v>
      </c>
      <c r="AM23" s="79">
        <v>1</v>
      </c>
      <c r="AN23" s="128">
        <f t="shared" si="0"/>
        <v>15</v>
      </c>
      <c r="AP23" s="141"/>
    </row>
    <row r="24" spans="1:42" ht="12.75">
      <c r="A24" s="132" t="s">
        <v>21</v>
      </c>
      <c r="B24" s="134"/>
      <c r="C24" s="79"/>
      <c r="D24" s="79">
        <v>1</v>
      </c>
      <c r="E24" s="79"/>
      <c r="F24" s="79">
        <v>1</v>
      </c>
      <c r="G24" s="79"/>
      <c r="H24" s="79">
        <v>1</v>
      </c>
      <c r="I24" s="83"/>
      <c r="J24" s="79"/>
      <c r="K24" s="82"/>
      <c r="L24" s="79"/>
      <c r="M24" s="79"/>
      <c r="N24" s="79"/>
      <c r="O24" s="102"/>
      <c r="P24" s="108"/>
      <c r="Q24" s="112"/>
      <c r="R24" s="79"/>
      <c r="S24" s="79"/>
      <c r="T24" s="88"/>
      <c r="U24" s="79"/>
      <c r="V24" s="79"/>
      <c r="W24" s="79"/>
      <c r="X24" s="79"/>
      <c r="Y24" s="79"/>
      <c r="Z24" s="79">
        <v>1</v>
      </c>
      <c r="AA24" s="79"/>
      <c r="AB24" s="108">
        <v>1</v>
      </c>
      <c r="AC24" s="125"/>
      <c r="AD24" s="142">
        <v>1</v>
      </c>
      <c r="AE24" s="145"/>
      <c r="AF24" s="108"/>
      <c r="AG24" s="68">
        <v>1</v>
      </c>
      <c r="AH24" s="79">
        <v>1</v>
      </c>
      <c r="AI24" s="79"/>
      <c r="AJ24" s="79"/>
      <c r="AK24" s="79"/>
      <c r="AL24" s="79">
        <v>1</v>
      </c>
      <c r="AM24" s="79"/>
      <c r="AN24" s="128">
        <f t="shared" si="0"/>
        <v>9</v>
      </c>
    </row>
    <row r="25" spans="1:42" ht="12.75">
      <c r="A25" s="132" t="s">
        <v>22</v>
      </c>
      <c r="B25" s="134"/>
      <c r="C25" s="79"/>
      <c r="D25" s="79"/>
      <c r="E25" s="79"/>
      <c r="F25" s="79"/>
      <c r="G25" s="79"/>
      <c r="H25" s="79"/>
      <c r="I25" s="81"/>
      <c r="J25" s="79"/>
      <c r="K25" s="81"/>
      <c r="L25" s="79"/>
      <c r="M25" s="79"/>
      <c r="N25" s="79"/>
      <c r="O25" s="102"/>
      <c r="P25" s="108"/>
      <c r="Q25" s="112"/>
      <c r="R25" s="79"/>
      <c r="S25" s="79"/>
      <c r="T25" s="81"/>
      <c r="U25" s="79"/>
      <c r="V25" s="79"/>
      <c r="W25" s="79"/>
      <c r="X25" s="79"/>
      <c r="Y25" s="79"/>
      <c r="Z25" s="79"/>
      <c r="AA25" s="79"/>
      <c r="AB25" s="108"/>
      <c r="AC25" s="83"/>
      <c r="AD25" s="142"/>
      <c r="AE25" s="145"/>
      <c r="AF25" s="108"/>
      <c r="AG25" s="108"/>
      <c r="AH25" s="79"/>
      <c r="AI25" s="79"/>
      <c r="AJ25" s="79"/>
      <c r="AK25" s="79"/>
      <c r="AL25" s="79"/>
      <c r="AM25" s="79"/>
      <c r="AN25" s="128">
        <f t="shared" si="0"/>
        <v>0</v>
      </c>
    </row>
    <row r="26" spans="1:42" ht="12.75">
      <c r="A26" s="132" t="s">
        <v>23</v>
      </c>
      <c r="B26" s="134"/>
      <c r="C26" s="79"/>
      <c r="D26" s="79"/>
      <c r="E26" s="79"/>
      <c r="F26" s="79"/>
      <c r="G26" s="79"/>
      <c r="H26" s="79"/>
      <c r="I26" s="81"/>
      <c r="J26" s="79"/>
      <c r="K26" s="81"/>
      <c r="L26" s="79"/>
      <c r="M26" s="79"/>
      <c r="N26" s="79"/>
      <c r="O26" s="102"/>
      <c r="P26" s="81"/>
      <c r="Q26" s="112"/>
      <c r="R26" s="79"/>
      <c r="S26" s="79"/>
      <c r="T26" s="81"/>
      <c r="U26" s="79"/>
      <c r="V26" s="79"/>
      <c r="W26" s="79"/>
      <c r="X26" s="79"/>
      <c r="Y26" s="79"/>
      <c r="Z26" s="79"/>
      <c r="AA26" s="79"/>
      <c r="AB26" s="108"/>
      <c r="AC26" s="83"/>
      <c r="AD26" s="142"/>
      <c r="AE26" s="145">
        <v>1</v>
      </c>
      <c r="AF26" s="108"/>
      <c r="AG26" s="108"/>
      <c r="AH26" s="79"/>
      <c r="AI26" s="79"/>
      <c r="AJ26" s="79"/>
      <c r="AK26" s="79"/>
      <c r="AL26" s="79"/>
      <c r="AM26" s="79"/>
      <c r="AN26" s="128">
        <f t="shared" si="0"/>
        <v>1</v>
      </c>
    </row>
    <row r="27" spans="1:42" ht="12.75">
      <c r="A27" s="132" t="s">
        <v>24</v>
      </c>
      <c r="B27" s="134">
        <v>1</v>
      </c>
      <c r="C27" s="79">
        <v>1</v>
      </c>
      <c r="D27" s="79"/>
      <c r="E27" s="79">
        <v>1</v>
      </c>
      <c r="F27" s="79">
        <v>1</v>
      </c>
      <c r="G27" s="79">
        <v>1</v>
      </c>
      <c r="H27" s="79">
        <v>1</v>
      </c>
      <c r="I27" s="81">
        <v>1</v>
      </c>
      <c r="J27" s="79">
        <v>1</v>
      </c>
      <c r="K27" s="81">
        <v>1</v>
      </c>
      <c r="L27" s="79"/>
      <c r="M27" s="79"/>
      <c r="N27" s="79"/>
      <c r="O27" s="103"/>
      <c r="P27" s="81"/>
      <c r="Q27" s="112"/>
      <c r="R27" s="79"/>
      <c r="S27" s="79"/>
      <c r="T27" s="81"/>
      <c r="U27" s="79"/>
      <c r="V27" s="79"/>
      <c r="W27" s="79"/>
      <c r="X27" s="79"/>
      <c r="Y27" s="79"/>
      <c r="Z27" s="79"/>
      <c r="AA27" s="79">
        <v>1</v>
      </c>
      <c r="AB27" s="108">
        <v>1</v>
      </c>
      <c r="AC27" s="83">
        <v>1</v>
      </c>
      <c r="AD27" s="143">
        <v>1</v>
      </c>
      <c r="AE27" s="145">
        <v>1</v>
      </c>
      <c r="AF27" s="108">
        <v>1</v>
      </c>
      <c r="AG27" s="108"/>
      <c r="AH27" s="79">
        <v>1</v>
      </c>
      <c r="AI27" s="79">
        <v>1</v>
      </c>
      <c r="AJ27" s="79">
        <v>1</v>
      </c>
      <c r="AK27" s="79">
        <v>1</v>
      </c>
      <c r="AL27" s="79">
        <v>1</v>
      </c>
      <c r="AM27" s="79"/>
      <c r="AN27" s="128">
        <f t="shared" si="0"/>
        <v>20</v>
      </c>
    </row>
    <row r="28" spans="1:42" ht="12.75">
      <c r="A28" s="132" t="s">
        <v>25</v>
      </c>
      <c r="B28" s="134"/>
      <c r="C28" s="79"/>
      <c r="D28" s="79"/>
      <c r="E28" s="79"/>
      <c r="F28" s="79"/>
      <c r="G28" s="79"/>
      <c r="H28" s="79">
        <v>1</v>
      </c>
      <c r="I28" s="81"/>
      <c r="J28" s="79"/>
      <c r="K28" s="81"/>
      <c r="L28" s="79"/>
      <c r="M28" s="79"/>
      <c r="N28" s="79"/>
      <c r="O28" s="104"/>
      <c r="P28" s="81"/>
      <c r="Q28" s="112"/>
      <c r="R28" s="79"/>
      <c r="S28" s="79"/>
      <c r="T28" s="81"/>
      <c r="U28" s="79"/>
      <c r="V28" s="79"/>
      <c r="W28" s="79"/>
      <c r="X28" s="79"/>
      <c r="Y28" s="79"/>
      <c r="Z28" s="79"/>
      <c r="AA28" s="79"/>
      <c r="AB28" s="108"/>
      <c r="AC28" s="125"/>
      <c r="AD28" s="142"/>
      <c r="AE28" s="146"/>
      <c r="AF28" s="108"/>
      <c r="AG28" s="108"/>
      <c r="AH28" s="79"/>
      <c r="AI28" s="79"/>
      <c r="AJ28" s="79"/>
      <c r="AK28" s="79"/>
      <c r="AL28" s="79"/>
      <c r="AM28" s="79"/>
      <c r="AN28" s="128">
        <f t="shared" si="0"/>
        <v>1</v>
      </c>
    </row>
    <row r="29" spans="1:42" ht="12.75">
      <c r="A29" s="132" t="s">
        <v>26</v>
      </c>
      <c r="B29" s="134">
        <v>1</v>
      </c>
      <c r="C29" s="79"/>
      <c r="D29" s="79"/>
      <c r="E29" s="79"/>
      <c r="F29" s="79"/>
      <c r="G29" s="79">
        <v>1</v>
      </c>
      <c r="H29" s="79"/>
      <c r="I29" s="81">
        <v>1</v>
      </c>
      <c r="J29" s="79"/>
      <c r="K29" s="81"/>
      <c r="L29" s="79"/>
      <c r="M29" s="79">
        <v>1</v>
      </c>
      <c r="N29" s="79"/>
      <c r="O29" s="103">
        <v>1</v>
      </c>
      <c r="P29" s="81"/>
      <c r="Q29" s="113"/>
      <c r="R29" s="79"/>
      <c r="S29" s="79"/>
      <c r="T29" s="81"/>
      <c r="U29" s="79">
        <v>1</v>
      </c>
      <c r="V29" s="79"/>
      <c r="W29" s="79"/>
      <c r="X29" s="79"/>
      <c r="Y29" s="79"/>
      <c r="Z29" s="80"/>
      <c r="AA29" s="80"/>
      <c r="AB29" s="124"/>
      <c r="AC29" s="126"/>
      <c r="AD29" s="144"/>
      <c r="AE29" s="146">
        <v>1</v>
      </c>
      <c r="AF29" s="108"/>
      <c r="AG29" s="108"/>
      <c r="AH29" s="79"/>
      <c r="AI29" s="79"/>
      <c r="AJ29" s="79"/>
      <c r="AK29" s="79"/>
      <c r="AL29" s="79"/>
      <c r="AM29" s="79"/>
      <c r="AN29" s="128">
        <f t="shared" si="0"/>
        <v>7</v>
      </c>
    </row>
    <row r="30" spans="1:42" ht="12.75">
      <c r="A30" s="132" t="s">
        <v>27</v>
      </c>
      <c r="B30" s="134"/>
      <c r="C30" s="79"/>
      <c r="D30" s="79"/>
      <c r="E30" s="79"/>
      <c r="F30" s="79"/>
      <c r="G30" s="79"/>
      <c r="H30" s="79"/>
      <c r="I30" s="81"/>
      <c r="J30" s="79"/>
      <c r="K30" s="79"/>
      <c r="L30" s="79"/>
      <c r="M30" s="79"/>
      <c r="N30" s="79"/>
      <c r="O30" s="102"/>
      <c r="P30" s="81"/>
      <c r="Q30" s="88"/>
      <c r="R30" s="79"/>
      <c r="S30" s="79"/>
      <c r="T30" s="81"/>
      <c r="U30" s="79"/>
      <c r="V30" s="79"/>
      <c r="W30" s="79"/>
      <c r="X30" s="79"/>
      <c r="Y30" s="79"/>
      <c r="Z30" s="79"/>
      <c r="AA30" s="79"/>
      <c r="AB30" s="108"/>
      <c r="AC30" s="125"/>
      <c r="AD30" s="142"/>
      <c r="AE30" s="146"/>
      <c r="AF30" s="108"/>
      <c r="AG30" s="108"/>
      <c r="AH30" s="79"/>
      <c r="AI30" s="79"/>
      <c r="AJ30" s="79"/>
      <c r="AK30" s="79"/>
      <c r="AL30" s="79"/>
      <c r="AM30" s="79"/>
      <c r="AN30" s="128">
        <f t="shared" si="0"/>
        <v>0</v>
      </c>
    </row>
    <row r="31" spans="1:42" ht="12.75">
      <c r="A31" s="132" t="s">
        <v>28</v>
      </c>
      <c r="B31" s="134"/>
      <c r="C31" s="79"/>
      <c r="D31" s="79"/>
      <c r="E31" s="79"/>
      <c r="F31" s="79"/>
      <c r="G31" s="79"/>
      <c r="H31" s="79"/>
      <c r="I31" s="81"/>
      <c r="J31" s="79"/>
      <c r="K31" s="79"/>
      <c r="L31" s="79"/>
      <c r="M31" s="79"/>
      <c r="N31" s="79"/>
      <c r="O31" s="102"/>
      <c r="P31" s="82"/>
      <c r="Q31" s="113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108"/>
      <c r="AC31" s="125"/>
      <c r="AD31" s="142"/>
      <c r="AE31" s="146"/>
      <c r="AF31" s="108"/>
      <c r="AG31" s="108"/>
      <c r="AH31" s="79"/>
      <c r="AI31" s="79"/>
      <c r="AJ31" s="79"/>
      <c r="AK31" s="79"/>
      <c r="AL31" s="79"/>
      <c r="AM31" s="79"/>
      <c r="AN31" s="128">
        <f t="shared" si="0"/>
        <v>0</v>
      </c>
    </row>
    <row r="32" spans="1:42" ht="12.75">
      <c r="A32" s="132" t="s">
        <v>94</v>
      </c>
      <c r="B32" s="134"/>
      <c r="C32" s="79"/>
      <c r="D32" s="79">
        <v>1</v>
      </c>
      <c r="E32" s="79">
        <v>1</v>
      </c>
      <c r="F32" s="79"/>
      <c r="G32" s="79">
        <v>1</v>
      </c>
      <c r="H32" s="79">
        <v>1</v>
      </c>
      <c r="I32" s="79">
        <v>1</v>
      </c>
      <c r="J32" s="79"/>
      <c r="K32" s="79"/>
      <c r="L32" s="79"/>
      <c r="M32" s="79">
        <v>1</v>
      </c>
      <c r="N32" s="79"/>
      <c r="O32" s="102">
        <v>1</v>
      </c>
      <c r="P32" s="88">
        <v>1</v>
      </c>
      <c r="Q32" s="112"/>
      <c r="R32" s="79"/>
      <c r="S32" s="79"/>
      <c r="T32" s="79"/>
      <c r="U32" s="79"/>
      <c r="V32" s="79">
        <v>1</v>
      </c>
      <c r="W32" s="79"/>
      <c r="X32" s="79"/>
      <c r="Y32" s="79"/>
      <c r="Z32" s="79"/>
      <c r="AA32" s="79">
        <v>1</v>
      </c>
      <c r="AB32" s="108">
        <v>1</v>
      </c>
      <c r="AC32" s="125"/>
      <c r="AD32" s="142">
        <v>1</v>
      </c>
      <c r="AE32" s="145"/>
      <c r="AF32" s="108"/>
      <c r="AG32" s="108"/>
      <c r="AH32" s="79"/>
      <c r="AI32" s="80"/>
      <c r="AJ32" s="80"/>
      <c r="AK32" s="80"/>
      <c r="AL32" s="80"/>
      <c r="AM32" s="80"/>
      <c r="AN32" s="128">
        <f t="shared" si="0"/>
        <v>12</v>
      </c>
    </row>
    <row r="33" spans="1:41" ht="12.75">
      <c r="A33" s="132" t="s">
        <v>30</v>
      </c>
      <c r="B33" s="134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102"/>
      <c r="P33" s="82"/>
      <c r="Q33" s="112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108"/>
      <c r="AC33" s="125"/>
      <c r="AD33" s="142"/>
      <c r="AE33" s="145"/>
      <c r="AF33" s="108"/>
      <c r="AG33" s="108"/>
      <c r="AH33" s="79"/>
      <c r="AI33" s="79"/>
      <c r="AJ33" s="79"/>
      <c r="AK33" s="79"/>
      <c r="AL33" s="79"/>
      <c r="AM33" s="79"/>
      <c r="AN33" s="128">
        <f t="shared" si="0"/>
        <v>0</v>
      </c>
    </row>
    <row r="34" spans="1:41" ht="12.75">
      <c r="A34" s="132" t="s">
        <v>31</v>
      </c>
      <c r="B34" s="134"/>
      <c r="C34" s="79"/>
      <c r="D34" s="79">
        <v>1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102"/>
      <c r="P34" s="81"/>
      <c r="Q34" s="79">
        <v>1</v>
      </c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108"/>
      <c r="AC34" s="108"/>
      <c r="AD34" s="142"/>
      <c r="AE34" s="145"/>
      <c r="AF34" s="108"/>
      <c r="AG34" s="108"/>
      <c r="AH34" s="79"/>
      <c r="AI34" s="79"/>
      <c r="AJ34" s="79"/>
      <c r="AK34" s="79"/>
      <c r="AL34" s="79">
        <v>1</v>
      </c>
      <c r="AM34" s="79"/>
      <c r="AN34" s="128">
        <f t="shared" si="0"/>
        <v>3</v>
      </c>
    </row>
    <row r="35" spans="1:41" ht="12.75">
      <c r="A35" s="132" t="s">
        <v>32</v>
      </c>
      <c r="B35" s="134"/>
      <c r="C35" s="79"/>
      <c r="D35" s="79"/>
      <c r="E35" s="79">
        <v>1</v>
      </c>
      <c r="F35" s="79">
        <v>1</v>
      </c>
      <c r="G35" s="79">
        <v>1</v>
      </c>
      <c r="H35" s="79">
        <v>1</v>
      </c>
      <c r="I35" s="79">
        <v>1</v>
      </c>
      <c r="J35" s="79">
        <v>1</v>
      </c>
      <c r="K35" s="79">
        <v>1</v>
      </c>
      <c r="L35" s="79">
        <v>1</v>
      </c>
      <c r="M35" s="79">
        <v>1</v>
      </c>
      <c r="N35" s="79"/>
      <c r="O35" s="102"/>
      <c r="P35" s="81">
        <v>1</v>
      </c>
      <c r="Q35" s="79">
        <v>1</v>
      </c>
      <c r="R35" s="79"/>
      <c r="S35" s="79">
        <v>1</v>
      </c>
      <c r="T35" s="79"/>
      <c r="U35" s="79">
        <v>1</v>
      </c>
      <c r="V35" s="79"/>
      <c r="W35" s="79"/>
      <c r="X35" s="79"/>
      <c r="Y35" s="79">
        <v>1</v>
      </c>
      <c r="Z35" s="79">
        <v>1</v>
      </c>
      <c r="AA35" s="79">
        <v>1</v>
      </c>
      <c r="AB35" s="108"/>
      <c r="AC35" s="108">
        <v>1</v>
      </c>
      <c r="AD35" s="108">
        <v>1</v>
      </c>
      <c r="AE35" s="145"/>
      <c r="AF35" s="108"/>
      <c r="AG35" s="108"/>
      <c r="AH35" s="79"/>
      <c r="AI35" s="79"/>
      <c r="AJ35" s="79">
        <v>1</v>
      </c>
      <c r="AK35" s="79">
        <v>1</v>
      </c>
      <c r="AL35" s="79"/>
      <c r="AM35" s="79"/>
      <c r="AN35" s="128">
        <f t="shared" si="0"/>
        <v>20</v>
      </c>
    </row>
    <row r="36" spans="1:41" ht="12.75">
      <c r="A36" s="132" t="s">
        <v>33</v>
      </c>
      <c r="B36" s="134"/>
      <c r="C36" s="79"/>
      <c r="D36" s="79"/>
      <c r="E36" s="79"/>
      <c r="F36" s="79">
        <v>1</v>
      </c>
      <c r="G36" s="79"/>
      <c r="H36" s="79"/>
      <c r="I36" s="79"/>
      <c r="J36" s="79">
        <v>1</v>
      </c>
      <c r="K36" s="79">
        <v>1</v>
      </c>
      <c r="L36" s="79"/>
      <c r="M36" s="79">
        <v>1</v>
      </c>
      <c r="N36" s="79"/>
      <c r="O36" s="79"/>
      <c r="P36" s="81"/>
      <c r="Q36" s="79"/>
      <c r="R36" s="79">
        <v>1</v>
      </c>
      <c r="S36" s="79"/>
      <c r="T36" s="79">
        <v>1</v>
      </c>
      <c r="U36" s="79"/>
      <c r="V36" s="79">
        <v>1</v>
      </c>
      <c r="W36" s="79"/>
      <c r="X36" s="79"/>
      <c r="Y36" s="79">
        <v>1</v>
      </c>
      <c r="Z36" s="79">
        <v>1</v>
      </c>
      <c r="AA36" s="79">
        <v>1</v>
      </c>
      <c r="AB36" s="108">
        <v>1</v>
      </c>
      <c r="AC36" s="108">
        <v>1</v>
      </c>
      <c r="AD36" s="108">
        <v>1</v>
      </c>
      <c r="AE36" s="145"/>
      <c r="AF36" s="108"/>
      <c r="AG36" s="108"/>
      <c r="AH36" s="79">
        <v>1</v>
      </c>
      <c r="AI36" s="79"/>
      <c r="AJ36" s="79"/>
      <c r="AK36" s="79"/>
      <c r="AL36" s="79"/>
      <c r="AM36" s="79"/>
      <c r="AN36" s="128">
        <f t="shared" si="0"/>
        <v>14</v>
      </c>
      <c r="AO36" s="139"/>
    </row>
    <row r="37" spans="1:41">
      <c r="A37" s="132" t="s">
        <v>34</v>
      </c>
      <c r="B37" s="134"/>
      <c r="C37" s="79">
        <v>1</v>
      </c>
      <c r="D37" s="79"/>
      <c r="E37" s="79"/>
      <c r="F37" s="79"/>
      <c r="G37" s="79"/>
      <c r="H37" s="79"/>
      <c r="I37" s="79"/>
      <c r="J37" s="79"/>
      <c r="K37" s="79">
        <v>1</v>
      </c>
      <c r="L37" s="79"/>
      <c r="M37" s="79"/>
      <c r="N37" s="79"/>
      <c r="O37" s="79"/>
      <c r="P37" s="81"/>
      <c r="Q37" s="79"/>
      <c r="R37" s="79">
        <v>1</v>
      </c>
      <c r="S37" s="79"/>
      <c r="T37" s="79"/>
      <c r="U37" s="79"/>
      <c r="V37" s="79"/>
      <c r="W37" s="79"/>
      <c r="X37" s="79"/>
      <c r="Y37" s="79"/>
      <c r="Z37" s="79"/>
      <c r="AA37" s="79"/>
      <c r="AB37" s="108"/>
      <c r="AC37" s="108"/>
      <c r="AD37" s="108"/>
      <c r="AE37" s="108">
        <v>1</v>
      </c>
      <c r="AF37" s="108"/>
      <c r="AG37" s="108"/>
      <c r="AH37" s="79"/>
      <c r="AI37" s="79"/>
      <c r="AJ37" s="79"/>
      <c r="AK37" s="79"/>
      <c r="AL37" s="79">
        <v>1</v>
      </c>
      <c r="AM37" s="79"/>
      <c r="AN37" s="128">
        <f t="shared" si="0"/>
        <v>5</v>
      </c>
    </row>
    <row r="38" spans="1:41">
      <c r="A38" s="132" t="s">
        <v>35</v>
      </c>
      <c r="B38" s="134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1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108"/>
      <c r="AC38" s="108"/>
      <c r="AD38" s="108"/>
      <c r="AE38" s="108"/>
      <c r="AF38" s="108"/>
      <c r="AG38" s="108"/>
      <c r="AH38" s="79"/>
      <c r="AI38" s="79"/>
      <c r="AJ38" s="79"/>
      <c r="AK38" s="79"/>
      <c r="AL38" s="79"/>
      <c r="AM38" s="79"/>
      <c r="AN38" s="128">
        <f t="shared" si="0"/>
        <v>0</v>
      </c>
    </row>
    <row r="39" spans="1:41">
      <c r="A39" s="132" t="s">
        <v>36</v>
      </c>
      <c r="B39" s="134"/>
      <c r="C39" s="79"/>
      <c r="D39" s="79">
        <v>1</v>
      </c>
      <c r="E39" s="79"/>
      <c r="F39" s="79"/>
      <c r="G39" s="79"/>
      <c r="H39" s="79"/>
      <c r="I39" s="79"/>
      <c r="J39" s="79">
        <v>1</v>
      </c>
      <c r="K39" s="79"/>
      <c r="L39" s="79"/>
      <c r="M39" s="79"/>
      <c r="N39" s="79">
        <v>1</v>
      </c>
      <c r="O39" s="79"/>
      <c r="P39" s="108"/>
      <c r="Q39" s="79"/>
      <c r="R39" s="79"/>
      <c r="S39" s="79"/>
      <c r="T39" s="79"/>
      <c r="U39" s="79">
        <v>1</v>
      </c>
      <c r="V39" s="79"/>
      <c r="W39" s="79"/>
      <c r="X39" s="79">
        <v>1</v>
      </c>
      <c r="Y39" s="79"/>
      <c r="Z39" s="79"/>
      <c r="AA39" s="79"/>
      <c r="AB39" s="108"/>
      <c r="AC39" s="108">
        <v>1</v>
      </c>
      <c r="AD39" s="108"/>
      <c r="AE39" s="108"/>
      <c r="AF39" s="108">
        <v>1</v>
      </c>
      <c r="AG39" s="108">
        <v>1</v>
      </c>
      <c r="AH39" s="79"/>
      <c r="AI39" s="79"/>
      <c r="AJ39" s="79">
        <v>1</v>
      </c>
      <c r="AK39" s="79"/>
      <c r="AL39" s="79"/>
      <c r="AM39" s="79"/>
      <c r="AN39" s="128">
        <f t="shared" si="0"/>
        <v>9</v>
      </c>
    </row>
    <row r="40" spans="1:41">
      <c r="A40" s="132" t="s">
        <v>37</v>
      </c>
      <c r="B40" s="134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108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108"/>
      <c r="AC40" s="108"/>
      <c r="AD40" s="108"/>
      <c r="AE40" s="108"/>
      <c r="AF40" s="108"/>
      <c r="AG40" s="108"/>
      <c r="AH40" s="79"/>
      <c r="AI40" s="79"/>
      <c r="AJ40" s="79"/>
      <c r="AK40" s="79"/>
      <c r="AL40" s="79"/>
      <c r="AM40" s="79">
        <v>1</v>
      </c>
      <c r="AN40" s="128">
        <f t="shared" si="0"/>
        <v>1</v>
      </c>
    </row>
    <row r="41" spans="1:41">
      <c r="A41" s="132" t="s">
        <v>38</v>
      </c>
      <c r="B41" s="134">
        <v>1</v>
      </c>
      <c r="C41" s="79">
        <v>1</v>
      </c>
      <c r="D41" s="79"/>
      <c r="E41" s="79">
        <v>1</v>
      </c>
      <c r="F41" s="79">
        <v>1</v>
      </c>
      <c r="G41" s="79">
        <v>1</v>
      </c>
      <c r="H41" s="79">
        <v>1</v>
      </c>
      <c r="I41" s="79"/>
      <c r="J41" s="79">
        <v>1</v>
      </c>
      <c r="K41" s="79">
        <v>1</v>
      </c>
      <c r="L41" s="79">
        <v>1</v>
      </c>
      <c r="M41" s="79">
        <v>1</v>
      </c>
      <c r="N41" s="79">
        <v>1</v>
      </c>
      <c r="O41" s="79">
        <v>1</v>
      </c>
      <c r="P41" s="108">
        <v>1</v>
      </c>
      <c r="Q41" s="79"/>
      <c r="R41" s="79"/>
      <c r="S41" s="79"/>
      <c r="T41" s="79">
        <v>1</v>
      </c>
      <c r="U41" s="79">
        <v>1</v>
      </c>
      <c r="V41" s="79"/>
      <c r="W41" s="79">
        <v>1</v>
      </c>
      <c r="X41" s="79">
        <v>1</v>
      </c>
      <c r="Y41" s="79">
        <v>1</v>
      </c>
      <c r="Z41" s="79">
        <v>1</v>
      </c>
      <c r="AA41" s="79"/>
      <c r="AB41" s="108"/>
      <c r="AC41" s="108"/>
      <c r="AD41" s="108">
        <v>1</v>
      </c>
      <c r="AE41" s="108">
        <v>1</v>
      </c>
      <c r="AF41" s="108">
        <v>1</v>
      </c>
      <c r="AG41" s="108">
        <v>1</v>
      </c>
      <c r="AH41" s="79"/>
      <c r="AI41" s="79"/>
      <c r="AJ41" s="79"/>
      <c r="AK41" s="79"/>
      <c r="AL41" s="79"/>
      <c r="AM41" s="79"/>
      <c r="AN41" s="128">
        <f t="shared" si="0"/>
        <v>23</v>
      </c>
    </row>
    <row r="42" spans="1:41">
      <c r="A42" s="132" t="s">
        <v>39</v>
      </c>
      <c r="B42" s="134"/>
      <c r="C42" s="98"/>
      <c r="D42" s="98">
        <v>1</v>
      </c>
      <c r="E42" s="98"/>
      <c r="F42" s="98"/>
      <c r="G42" s="98"/>
      <c r="H42" s="98"/>
      <c r="I42" s="98"/>
      <c r="J42" s="98">
        <v>1</v>
      </c>
      <c r="K42" s="98"/>
      <c r="L42" s="98"/>
      <c r="M42" s="98"/>
      <c r="N42" s="98"/>
      <c r="O42" s="98"/>
      <c r="P42" s="109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109">
        <v>1</v>
      </c>
      <c r="AC42" s="109"/>
      <c r="AD42" s="109"/>
      <c r="AE42" s="109"/>
      <c r="AF42" s="109"/>
      <c r="AG42" s="109"/>
      <c r="AH42" s="98"/>
      <c r="AI42" s="98"/>
      <c r="AJ42" s="98"/>
      <c r="AK42" s="98"/>
      <c r="AL42" s="98"/>
      <c r="AM42" s="98"/>
      <c r="AN42" s="128">
        <f t="shared" si="0"/>
        <v>3</v>
      </c>
    </row>
    <row r="43" spans="1:41">
      <c r="A43" s="132" t="s">
        <v>40</v>
      </c>
      <c r="B43" s="134"/>
      <c r="C43" s="98">
        <v>1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109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109"/>
      <c r="AC43" s="109"/>
      <c r="AD43" s="109"/>
      <c r="AE43" s="109"/>
      <c r="AF43" s="109"/>
      <c r="AG43" s="109">
        <v>1</v>
      </c>
      <c r="AH43" s="98">
        <v>1</v>
      </c>
      <c r="AI43" s="98">
        <v>1</v>
      </c>
      <c r="AJ43" s="98"/>
      <c r="AK43" s="98"/>
      <c r="AL43" s="98"/>
      <c r="AM43" s="98"/>
      <c r="AN43" s="128">
        <f t="shared" si="0"/>
        <v>4</v>
      </c>
    </row>
    <row r="44" spans="1:41">
      <c r="A44" s="132" t="s">
        <v>41</v>
      </c>
      <c r="B44" s="134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09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109"/>
      <c r="AC44" s="109"/>
      <c r="AD44" s="109"/>
      <c r="AE44" s="109"/>
      <c r="AF44" s="109"/>
      <c r="AG44" s="109"/>
      <c r="AH44" s="98"/>
      <c r="AI44" s="98"/>
      <c r="AJ44" s="98"/>
      <c r="AK44" s="98"/>
      <c r="AL44" s="98"/>
      <c r="AM44" s="98"/>
      <c r="AN44" s="128">
        <f t="shared" si="0"/>
        <v>0</v>
      </c>
    </row>
    <row r="45" spans="1:41">
      <c r="A45" s="132" t="s">
        <v>42</v>
      </c>
      <c r="B45" s="134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9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109"/>
      <c r="AC45" s="109"/>
      <c r="AD45" s="109"/>
      <c r="AE45" s="109"/>
      <c r="AF45" s="109"/>
      <c r="AG45" s="109"/>
      <c r="AH45" s="98"/>
      <c r="AI45" s="98"/>
      <c r="AJ45" s="98"/>
      <c r="AK45" s="98"/>
      <c r="AL45" s="98"/>
      <c r="AM45" s="98"/>
      <c r="AN45" s="128">
        <f t="shared" si="0"/>
        <v>0</v>
      </c>
    </row>
    <row r="46" spans="1:41">
      <c r="A46" s="132" t="s">
        <v>43</v>
      </c>
      <c r="B46" s="134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109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109"/>
      <c r="AC46" s="109"/>
      <c r="AD46" s="109"/>
      <c r="AE46" s="109"/>
      <c r="AF46" s="109"/>
      <c r="AG46" s="109"/>
      <c r="AH46" s="98"/>
      <c r="AI46" s="98"/>
      <c r="AJ46" s="98"/>
      <c r="AK46" s="98"/>
      <c r="AL46" s="98"/>
      <c r="AM46" s="98"/>
      <c r="AN46" s="128">
        <f t="shared" si="0"/>
        <v>0</v>
      </c>
    </row>
    <row r="47" spans="1:41" s="98" customFormat="1">
      <c r="A47" s="199" t="s">
        <v>44</v>
      </c>
      <c r="P47" s="109"/>
      <c r="AB47" s="109"/>
      <c r="AC47" s="109"/>
      <c r="AD47" s="109"/>
      <c r="AE47" s="109"/>
      <c r="AF47" s="109"/>
      <c r="AG47" s="109"/>
      <c r="AN47" s="198">
        <f t="shared" si="0"/>
        <v>0</v>
      </c>
    </row>
    <row r="48" spans="1:41" s="98" customFormat="1">
      <c r="A48" s="199" t="s">
        <v>102</v>
      </c>
      <c r="F48" s="98">
        <v>1</v>
      </c>
      <c r="H48" s="98">
        <v>1</v>
      </c>
      <c r="P48" s="109"/>
      <c r="Q48" s="98">
        <v>1</v>
      </c>
      <c r="AB48" s="109"/>
      <c r="AC48" s="109"/>
      <c r="AD48" s="109"/>
      <c r="AE48" s="109"/>
      <c r="AF48" s="109"/>
      <c r="AG48" s="109"/>
      <c r="AN48" s="198">
        <f t="shared" si="0"/>
        <v>3</v>
      </c>
    </row>
    <row r="49" spans="1:41" s="99" customFormat="1">
      <c r="A49" s="130" t="s">
        <v>118</v>
      </c>
      <c r="P49" s="110"/>
      <c r="S49" s="99">
        <v>1</v>
      </c>
      <c r="V49" s="99">
        <v>1</v>
      </c>
      <c r="AB49" s="110"/>
      <c r="AC49" s="110"/>
      <c r="AD49" s="110"/>
      <c r="AE49" s="110"/>
      <c r="AF49" s="110"/>
      <c r="AG49" s="110"/>
      <c r="AN49" s="131">
        <f t="shared" si="0"/>
        <v>2</v>
      </c>
    </row>
    <row r="50" spans="1:41">
      <c r="B50" s="95">
        <f t="shared" ref="B50:E50" si="1">SUM(B4:B48)</f>
        <v>8</v>
      </c>
      <c r="C50" s="95">
        <f t="shared" si="1"/>
        <v>8</v>
      </c>
      <c r="D50" s="95">
        <f t="shared" si="1"/>
        <v>8</v>
      </c>
      <c r="E50" s="95">
        <f t="shared" si="1"/>
        <v>8</v>
      </c>
      <c r="F50" s="95">
        <f>SUM(F4:F48)</f>
        <v>8</v>
      </c>
      <c r="G50" s="95">
        <f t="shared" ref="G50:AM50" si="2">SUM(G4:G48)</f>
        <v>8</v>
      </c>
      <c r="H50" s="95">
        <f t="shared" si="2"/>
        <v>8</v>
      </c>
      <c r="I50" s="95">
        <f t="shared" si="2"/>
        <v>8</v>
      </c>
      <c r="J50" s="95">
        <f t="shared" si="2"/>
        <v>8</v>
      </c>
      <c r="K50" s="95">
        <f t="shared" si="2"/>
        <v>8</v>
      </c>
      <c r="L50" s="95">
        <f t="shared" si="2"/>
        <v>4</v>
      </c>
      <c r="M50" s="95">
        <f t="shared" si="2"/>
        <v>8</v>
      </c>
      <c r="N50" s="95">
        <f t="shared" si="2"/>
        <v>4</v>
      </c>
      <c r="O50" s="95">
        <f t="shared" si="2"/>
        <v>4</v>
      </c>
      <c r="P50" s="95">
        <f t="shared" si="2"/>
        <v>4</v>
      </c>
      <c r="Q50" s="95">
        <f t="shared" si="2"/>
        <v>8</v>
      </c>
      <c r="R50" s="95">
        <f t="shared" si="2"/>
        <v>4</v>
      </c>
      <c r="S50" s="95">
        <f>SUM(S4:S49)</f>
        <v>4</v>
      </c>
      <c r="T50" s="95">
        <f t="shared" si="2"/>
        <v>4</v>
      </c>
      <c r="U50" s="95">
        <f t="shared" si="2"/>
        <v>8</v>
      </c>
      <c r="V50" s="95">
        <f>SUM(V4:V49)</f>
        <v>8</v>
      </c>
      <c r="W50" s="95">
        <f t="shared" si="2"/>
        <v>4</v>
      </c>
      <c r="X50" s="95">
        <f t="shared" si="2"/>
        <v>4</v>
      </c>
      <c r="Y50" s="95">
        <f t="shared" si="2"/>
        <v>8</v>
      </c>
      <c r="Z50" s="95">
        <f t="shared" si="2"/>
        <v>8</v>
      </c>
      <c r="AA50" s="95">
        <f t="shared" si="2"/>
        <v>8</v>
      </c>
      <c r="AB50" s="95">
        <f t="shared" si="2"/>
        <v>8</v>
      </c>
      <c r="AC50" s="95">
        <f t="shared" si="2"/>
        <v>8</v>
      </c>
      <c r="AD50" s="95">
        <f t="shared" si="2"/>
        <v>8</v>
      </c>
      <c r="AE50" s="95">
        <f t="shared" si="2"/>
        <v>8</v>
      </c>
      <c r="AF50" s="95">
        <f t="shared" si="2"/>
        <v>8</v>
      </c>
      <c r="AG50" s="95">
        <f t="shared" si="2"/>
        <v>8</v>
      </c>
      <c r="AH50" s="95">
        <f t="shared" si="2"/>
        <v>8</v>
      </c>
      <c r="AI50" s="95">
        <f t="shared" si="2"/>
        <v>4</v>
      </c>
      <c r="AJ50" s="95">
        <f t="shared" si="2"/>
        <v>8</v>
      </c>
      <c r="AK50" s="95">
        <f t="shared" si="2"/>
        <v>8</v>
      </c>
      <c r="AL50" s="95">
        <f t="shared" si="2"/>
        <v>8</v>
      </c>
      <c r="AM50" s="95">
        <f t="shared" si="2"/>
        <v>4</v>
      </c>
      <c r="AN50" s="128">
        <f>SUM(AN4:AN49)</f>
        <v>260</v>
      </c>
    </row>
    <row r="51" spans="1:41">
      <c r="AI51" s="139" t="s">
        <v>47</v>
      </c>
      <c r="AN51" s="192">
        <f>AN50/44</f>
        <v>5.9090909090909092</v>
      </c>
      <c r="AO51" s="95" t="s">
        <v>48</v>
      </c>
    </row>
    <row r="52" spans="1:41">
      <c r="A52" s="140" t="s">
        <v>49</v>
      </c>
      <c r="O52" s="95" t="s">
        <v>50</v>
      </c>
      <c r="AI52" s="139" t="s">
        <v>135</v>
      </c>
    </row>
    <row r="53" spans="1:41">
      <c r="A53" s="120" t="s">
        <v>95</v>
      </c>
      <c r="AI53" s="139" t="s">
        <v>136</v>
      </c>
    </row>
    <row r="54" spans="1:41">
      <c r="A54" s="120" t="s">
        <v>96</v>
      </c>
    </row>
    <row r="55" spans="1:41">
      <c r="A55" s="120" t="s">
        <v>97</v>
      </c>
      <c r="AI55" s="95" t="s">
        <v>113</v>
      </c>
      <c r="AL55" s="95" t="s">
        <v>134</v>
      </c>
    </row>
    <row r="56" spans="1:41">
      <c r="A56" s="120" t="s">
        <v>98</v>
      </c>
      <c r="AI56" s="139" t="s">
        <v>47</v>
      </c>
    </row>
    <row r="57" spans="1:41">
      <c r="A57" s="186" t="s">
        <v>99</v>
      </c>
      <c r="AI57" s="139"/>
    </row>
    <row r="58" spans="1:41">
      <c r="A58" s="187" t="s">
        <v>128</v>
      </c>
      <c r="AI58" s="139"/>
    </row>
    <row r="59" spans="1:41">
      <c r="A59" s="187" t="s">
        <v>129</v>
      </c>
    </row>
    <row r="60" spans="1:41">
      <c r="A60" s="187" t="s">
        <v>130</v>
      </c>
    </row>
    <row r="61" spans="1:41">
      <c r="A61" s="187" t="s">
        <v>131</v>
      </c>
    </row>
  </sheetData>
  <autoFilter ref="A3:AO50"/>
  <printOptions gridLines="1"/>
  <pageMargins left="0.25" right="0.25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3" topLeftCell="J39" activePane="bottomRight" state="frozen"/>
      <selection pane="topRight" activeCell="B1" sqref="B1"/>
      <selection pane="bottomLeft" activeCell="A4" sqref="A4"/>
      <selection pane="bottomRight" activeCell="P54" sqref="P54"/>
    </sheetView>
  </sheetViews>
  <sheetFormatPr defaultColWidth="8.42578125" defaultRowHeight="15"/>
  <cols>
    <col min="1" max="1" width="19.5703125" style="15" customWidth="1"/>
    <col min="2" max="3" width="14.7109375" style="14" bestFit="1" customWidth="1"/>
    <col min="4" max="4" width="11.140625" style="14" customWidth="1"/>
    <col min="5" max="5" width="13.28515625" style="14" customWidth="1"/>
    <col min="6" max="6" width="10.140625" style="14" customWidth="1"/>
    <col min="7" max="7" width="11.42578125" style="14" customWidth="1"/>
    <col min="8" max="8" width="11" style="14" customWidth="1"/>
    <col min="9" max="9" width="11.42578125" style="149" customWidth="1"/>
    <col min="10" max="10" width="12.85546875" style="14" customWidth="1"/>
    <col min="11" max="11" width="14.7109375" style="14" bestFit="1" customWidth="1"/>
    <col min="12" max="12" width="13.42578125" style="14" customWidth="1"/>
    <col min="13" max="13" width="12.85546875" style="14" customWidth="1"/>
    <col min="14" max="14" width="13.7109375" style="14" bestFit="1" customWidth="1"/>
    <col min="15" max="16" width="12" style="14" customWidth="1"/>
    <col min="17" max="17" width="8.42578125" style="19"/>
    <col min="18" max="16384" width="8.42578125" style="14"/>
  </cols>
  <sheetData>
    <row r="1" spans="1:17">
      <c r="A1" s="13" t="s">
        <v>101</v>
      </c>
    </row>
    <row r="2" spans="1:17" s="85" customFormat="1" ht="45">
      <c r="A2" s="86"/>
      <c r="B2" s="85" t="s">
        <v>100</v>
      </c>
      <c r="C2" s="85" t="s">
        <v>104</v>
      </c>
      <c r="D2" s="85" t="s">
        <v>107</v>
      </c>
      <c r="E2" s="85" t="s">
        <v>108</v>
      </c>
      <c r="F2" s="85" t="s">
        <v>51</v>
      </c>
      <c r="G2" s="85" t="s">
        <v>119</v>
      </c>
      <c r="H2" s="85" t="s">
        <v>52</v>
      </c>
      <c r="I2" s="150" t="s">
        <v>120</v>
      </c>
      <c r="J2" s="85" t="s">
        <v>122</v>
      </c>
      <c r="K2" s="85" t="s">
        <v>110</v>
      </c>
      <c r="L2" s="85" t="s">
        <v>53</v>
      </c>
      <c r="M2" s="85" t="s">
        <v>126</v>
      </c>
      <c r="N2" s="85" t="s">
        <v>54</v>
      </c>
      <c r="O2" s="85" t="s">
        <v>55</v>
      </c>
      <c r="P2" s="85" t="s">
        <v>56</v>
      </c>
      <c r="Q2" s="87"/>
    </row>
    <row r="3" spans="1:17" s="18" customFormat="1">
      <c r="A3" s="16"/>
      <c r="B3" s="17">
        <v>43016</v>
      </c>
      <c r="C3" s="71">
        <v>43064</v>
      </c>
      <c r="D3" s="71">
        <v>43098</v>
      </c>
      <c r="E3" s="71">
        <v>43113</v>
      </c>
      <c r="F3" s="71" t="s">
        <v>109</v>
      </c>
      <c r="G3" s="71">
        <v>43141</v>
      </c>
      <c r="H3" s="71">
        <v>43176</v>
      </c>
      <c r="I3" s="151">
        <v>43198</v>
      </c>
      <c r="J3" s="71">
        <v>43245</v>
      </c>
      <c r="K3" s="71">
        <v>43246</v>
      </c>
      <c r="L3" s="71" t="s">
        <v>125</v>
      </c>
      <c r="M3" s="71">
        <v>43331</v>
      </c>
      <c r="N3" s="17">
        <v>43345</v>
      </c>
      <c r="O3" s="17">
        <v>43352</v>
      </c>
      <c r="P3" s="17">
        <v>43352</v>
      </c>
      <c r="Q3" s="20" t="s">
        <v>0</v>
      </c>
    </row>
    <row r="4" spans="1:17">
      <c r="A4" s="15" t="s">
        <v>1</v>
      </c>
      <c r="B4" s="22">
        <v>1</v>
      </c>
      <c r="C4" s="73"/>
      <c r="D4" s="89">
        <v>1</v>
      </c>
      <c r="E4" s="74">
        <v>1</v>
      </c>
      <c r="F4" s="74"/>
      <c r="G4" s="74"/>
      <c r="H4" s="74"/>
      <c r="I4" s="152">
        <v>1</v>
      </c>
      <c r="J4" s="74"/>
      <c r="K4" s="74">
        <v>1</v>
      </c>
      <c r="L4" s="74">
        <v>1</v>
      </c>
      <c r="M4" s="177"/>
      <c r="N4" s="22"/>
      <c r="O4" s="22"/>
      <c r="P4" s="22"/>
      <c r="Q4" s="19">
        <f t="shared" ref="Q4:Q33" si="0">SUM(B4:P4)</f>
        <v>6</v>
      </c>
    </row>
    <row r="5" spans="1:17">
      <c r="A5" s="15" t="s">
        <v>2</v>
      </c>
      <c r="B5" s="22">
        <v>1</v>
      </c>
      <c r="C5" s="75"/>
      <c r="D5" s="90"/>
      <c r="E5" s="76">
        <v>1</v>
      </c>
      <c r="F5" s="76"/>
      <c r="G5" s="76"/>
      <c r="H5" s="76"/>
      <c r="I5" s="153">
        <v>1</v>
      </c>
      <c r="J5" s="76"/>
      <c r="K5" s="76">
        <v>1</v>
      </c>
      <c r="L5" s="76">
        <v>1</v>
      </c>
      <c r="M5" s="77"/>
      <c r="N5" s="22"/>
      <c r="O5" s="22"/>
      <c r="P5" s="22"/>
      <c r="Q5" s="19">
        <f t="shared" si="0"/>
        <v>5</v>
      </c>
    </row>
    <row r="6" spans="1:17">
      <c r="A6" s="15" t="s">
        <v>3</v>
      </c>
      <c r="B6" s="22">
        <v>1</v>
      </c>
      <c r="C6" s="75"/>
      <c r="D6" s="91">
        <v>1</v>
      </c>
      <c r="E6" s="76"/>
      <c r="F6" s="76"/>
      <c r="G6" s="76"/>
      <c r="H6" s="76"/>
      <c r="I6" s="153">
        <v>1</v>
      </c>
      <c r="J6" s="119"/>
      <c r="K6" s="76">
        <v>1</v>
      </c>
      <c r="L6" s="76">
        <v>1</v>
      </c>
      <c r="M6" s="77"/>
      <c r="N6" s="22"/>
      <c r="O6" s="22"/>
      <c r="P6" s="22"/>
      <c r="Q6" s="19">
        <f t="shared" si="0"/>
        <v>5</v>
      </c>
    </row>
    <row r="7" spans="1:17">
      <c r="A7" s="15" t="s">
        <v>4</v>
      </c>
      <c r="B7" s="36"/>
      <c r="C7" s="75"/>
      <c r="D7" s="91"/>
      <c r="E7" s="76"/>
      <c r="F7" s="76"/>
      <c r="G7" s="76"/>
      <c r="H7" s="76">
        <v>1</v>
      </c>
      <c r="I7" s="153"/>
      <c r="J7" s="76"/>
      <c r="K7" s="76"/>
      <c r="L7" s="76">
        <v>1</v>
      </c>
      <c r="M7" s="77"/>
      <c r="N7" s="22"/>
      <c r="O7" s="22"/>
      <c r="P7" s="22"/>
      <c r="Q7" s="19">
        <f t="shared" si="0"/>
        <v>2</v>
      </c>
    </row>
    <row r="8" spans="1:17">
      <c r="A8" s="15" t="s">
        <v>5</v>
      </c>
      <c r="B8" s="22"/>
      <c r="C8" s="75"/>
      <c r="D8" s="94"/>
      <c r="E8" s="76"/>
      <c r="F8" s="76"/>
      <c r="G8" s="76"/>
      <c r="H8" s="76"/>
      <c r="I8" s="154"/>
      <c r="J8" s="119"/>
      <c r="K8" s="76"/>
      <c r="L8" s="76">
        <v>1</v>
      </c>
      <c r="M8" s="77"/>
      <c r="N8" s="22"/>
      <c r="O8" s="22"/>
      <c r="P8" s="22"/>
      <c r="Q8" s="19">
        <f t="shared" si="0"/>
        <v>1</v>
      </c>
    </row>
    <row r="9" spans="1:17">
      <c r="A9" s="15" t="s">
        <v>6</v>
      </c>
      <c r="B9" s="22"/>
      <c r="C9" s="84">
        <v>1</v>
      </c>
      <c r="D9" s="94"/>
      <c r="E9" s="76"/>
      <c r="F9" s="76"/>
      <c r="G9" s="76"/>
      <c r="H9" s="76"/>
      <c r="I9" s="154"/>
      <c r="J9" s="76"/>
      <c r="K9" s="76"/>
      <c r="L9" s="76"/>
      <c r="M9" s="77"/>
      <c r="N9" s="22"/>
      <c r="O9" s="22"/>
      <c r="P9" s="22"/>
      <c r="Q9" s="19">
        <f t="shared" si="0"/>
        <v>1</v>
      </c>
    </row>
    <row r="10" spans="1:17">
      <c r="A10" s="15" t="s">
        <v>7</v>
      </c>
      <c r="B10" s="22"/>
      <c r="C10" s="75"/>
      <c r="D10" s="94"/>
      <c r="E10" s="76"/>
      <c r="F10" s="76"/>
      <c r="G10" s="76"/>
      <c r="H10" s="76"/>
      <c r="I10" s="154"/>
      <c r="J10" s="76"/>
      <c r="K10" s="76"/>
      <c r="L10" s="76">
        <v>1</v>
      </c>
      <c r="M10" s="77"/>
      <c r="N10" s="22"/>
      <c r="O10" s="22"/>
      <c r="P10" s="22"/>
      <c r="Q10" s="19">
        <f t="shared" si="0"/>
        <v>1</v>
      </c>
    </row>
    <row r="11" spans="1:17">
      <c r="A11" s="15" t="s">
        <v>8</v>
      </c>
      <c r="B11" s="22">
        <v>1</v>
      </c>
      <c r="C11" s="75"/>
      <c r="D11" s="94"/>
      <c r="E11" s="76">
        <v>1</v>
      </c>
      <c r="F11" s="76">
        <v>1</v>
      </c>
      <c r="G11" s="76"/>
      <c r="H11" s="76">
        <v>1</v>
      </c>
      <c r="I11" s="154"/>
      <c r="J11" s="76"/>
      <c r="K11" s="76">
        <v>1</v>
      </c>
      <c r="L11" s="76">
        <v>1</v>
      </c>
      <c r="M11" s="173"/>
      <c r="N11" s="22"/>
      <c r="O11" s="22"/>
      <c r="P11" s="22"/>
      <c r="Q11" s="19">
        <f t="shared" si="0"/>
        <v>6</v>
      </c>
    </row>
    <row r="12" spans="1:17" ht="15.75">
      <c r="A12" s="15" t="s">
        <v>9</v>
      </c>
      <c r="B12" s="22">
        <v>1</v>
      </c>
      <c r="C12" s="75"/>
      <c r="D12" s="94">
        <v>1</v>
      </c>
      <c r="E12" s="76"/>
      <c r="F12" s="76">
        <v>1</v>
      </c>
      <c r="G12" s="76"/>
      <c r="H12" s="76">
        <v>1</v>
      </c>
      <c r="I12" s="154"/>
      <c r="J12" s="147">
        <v>1</v>
      </c>
      <c r="K12" s="76"/>
      <c r="L12" s="76">
        <v>1</v>
      </c>
      <c r="M12" s="77">
        <v>1</v>
      </c>
      <c r="N12" s="22"/>
      <c r="O12" s="22"/>
      <c r="P12" s="22"/>
      <c r="Q12" s="19">
        <f t="shared" si="0"/>
        <v>7</v>
      </c>
    </row>
    <row r="13" spans="1:17" ht="15.75">
      <c r="A13" s="15" t="s">
        <v>10</v>
      </c>
      <c r="B13" s="22">
        <v>1</v>
      </c>
      <c r="C13" s="75"/>
      <c r="D13" s="94"/>
      <c r="E13" s="76">
        <v>1</v>
      </c>
      <c r="F13" s="76">
        <v>1</v>
      </c>
      <c r="G13" s="76"/>
      <c r="H13" s="76">
        <v>1</v>
      </c>
      <c r="I13" s="154">
        <v>1</v>
      </c>
      <c r="J13" s="147">
        <v>1</v>
      </c>
      <c r="K13" s="76"/>
      <c r="L13" s="76"/>
      <c r="M13" s="77"/>
      <c r="N13" s="22"/>
      <c r="O13" s="22"/>
      <c r="P13" s="22"/>
      <c r="Q13" s="19">
        <f t="shared" si="0"/>
        <v>6</v>
      </c>
    </row>
    <row r="14" spans="1:17" ht="15.75">
      <c r="A14" s="15" t="s">
        <v>11</v>
      </c>
      <c r="B14" s="22"/>
      <c r="C14" s="75"/>
      <c r="D14" s="94"/>
      <c r="E14" s="119"/>
      <c r="F14" s="76"/>
      <c r="G14" s="76"/>
      <c r="H14" s="76"/>
      <c r="I14" s="154">
        <v>1</v>
      </c>
      <c r="J14" s="147"/>
      <c r="K14" s="76"/>
      <c r="L14" s="76"/>
      <c r="M14" s="77"/>
      <c r="N14" s="22"/>
      <c r="O14" s="22"/>
      <c r="P14" s="22"/>
      <c r="Q14" s="19">
        <f t="shared" si="0"/>
        <v>1</v>
      </c>
    </row>
    <row r="15" spans="1:17" ht="15.75">
      <c r="A15" s="15" t="s">
        <v>12</v>
      </c>
      <c r="B15" s="22">
        <v>1</v>
      </c>
      <c r="C15" s="75"/>
      <c r="D15" s="94"/>
      <c r="E15" s="76">
        <v>1</v>
      </c>
      <c r="F15" s="76"/>
      <c r="G15" s="76"/>
      <c r="H15" s="76">
        <v>1</v>
      </c>
      <c r="I15" s="154">
        <v>1</v>
      </c>
      <c r="J15" s="148"/>
      <c r="K15" s="76">
        <v>1</v>
      </c>
      <c r="L15" s="76">
        <v>1</v>
      </c>
      <c r="M15" s="173"/>
      <c r="N15" s="22"/>
      <c r="O15" s="22"/>
      <c r="P15" s="22"/>
      <c r="Q15" s="19">
        <f t="shared" si="0"/>
        <v>6</v>
      </c>
    </row>
    <row r="16" spans="1:17" ht="15.75">
      <c r="A16" s="15" t="s">
        <v>13</v>
      </c>
      <c r="B16" s="70">
        <v>1</v>
      </c>
      <c r="C16" s="75">
        <v>1</v>
      </c>
      <c r="D16" s="94">
        <v>1</v>
      </c>
      <c r="E16" s="76">
        <v>1</v>
      </c>
      <c r="F16" s="76"/>
      <c r="G16" s="76"/>
      <c r="H16" s="76">
        <v>1</v>
      </c>
      <c r="I16" s="154"/>
      <c r="J16" s="147"/>
      <c r="K16" s="76">
        <v>1</v>
      </c>
      <c r="L16" s="76">
        <v>1</v>
      </c>
      <c r="M16" s="173"/>
      <c r="N16" s="22"/>
      <c r="O16" s="22"/>
      <c r="P16" s="22"/>
      <c r="Q16" s="19">
        <f t="shared" si="0"/>
        <v>7</v>
      </c>
    </row>
    <row r="17" spans="1:17" ht="15.75">
      <c r="A17" s="15" t="s">
        <v>14</v>
      </c>
      <c r="B17" s="69">
        <v>1</v>
      </c>
      <c r="C17" s="75">
        <v>1</v>
      </c>
      <c r="D17" s="94">
        <v>1</v>
      </c>
      <c r="E17" s="76">
        <v>1</v>
      </c>
      <c r="F17" s="119">
        <v>1</v>
      </c>
      <c r="G17" s="76">
        <v>1</v>
      </c>
      <c r="H17" s="119">
        <v>1</v>
      </c>
      <c r="I17" s="155">
        <v>1</v>
      </c>
      <c r="J17" s="147">
        <v>1</v>
      </c>
      <c r="K17" s="76"/>
      <c r="L17" s="119">
        <v>1</v>
      </c>
      <c r="M17" s="173"/>
      <c r="N17" s="22"/>
      <c r="O17" s="22"/>
      <c r="P17" s="22"/>
      <c r="Q17" s="19">
        <f t="shared" si="0"/>
        <v>10</v>
      </c>
    </row>
    <row r="18" spans="1:17" ht="15.75">
      <c r="A18" s="15" t="s">
        <v>15</v>
      </c>
      <c r="B18" s="22">
        <v>1</v>
      </c>
      <c r="C18" s="75">
        <v>1</v>
      </c>
      <c r="D18" s="94"/>
      <c r="E18" s="76"/>
      <c r="F18" s="76">
        <v>1</v>
      </c>
      <c r="G18" s="76"/>
      <c r="H18" s="76"/>
      <c r="I18" s="154"/>
      <c r="J18" s="147"/>
      <c r="K18" s="76"/>
      <c r="L18" s="76"/>
      <c r="M18" s="77"/>
      <c r="N18" s="22"/>
      <c r="O18" s="22"/>
      <c r="P18" s="22"/>
      <c r="Q18" s="19">
        <f t="shared" si="0"/>
        <v>3</v>
      </c>
    </row>
    <row r="19" spans="1:17" ht="15.75">
      <c r="A19" s="15" t="s">
        <v>16</v>
      </c>
      <c r="B19" s="22"/>
      <c r="C19" s="75"/>
      <c r="D19" s="94"/>
      <c r="E19" s="76">
        <v>1</v>
      </c>
      <c r="F19" s="76">
        <v>1</v>
      </c>
      <c r="G19" s="76"/>
      <c r="H19" s="76"/>
      <c r="I19" s="154">
        <v>1</v>
      </c>
      <c r="J19" s="147">
        <v>1</v>
      </c>
      <c r="K19" s="76"/>
      <c r="L19" s="76"/>
      <c r="M19" s="173"/>
      <c r="N19" s="22"/>
      <c r="O19" s="22"/>
      <c r="P19" s="22"/>
      <c r="Q19" s="19">
        <f t="shared" si="0"/>
        <v>4</v>
      </c>
    </row>
    <row r="20" spans="1:17">
      <c r="A20" s="15" t="s">
        <v>17</v>
      </c>
      <c r="B20" s="22">
        <v>1</v>
      </c>
      <c r="C20" s="75">
        <v>1</v>
      </c>
      <c r="D20" s="94">
        <v>1</v>
      </c>
      <c r="E20" s="119">
        <v>1</v>
      </c>
      <c r="F20" s="76">
        <v>1</v>
      </c>
      <c r="G20" s="119"/>
      <c r="H20" s="119">
        <v>1</v>
      </c>
      <c r="I20" s="154">
        <v>1</v>
      </c>
      <c r="J20" s="76">
        <v>1</v>
      </c>
      <c r="K20" s="119"/>
      <c r="L20" s="76">
        <v>1</v>
      </c>
      <c r="M20" s="173"/>
      <c r="N20" s="22"/>
      <c r="O20" s="22"/>
      <c r="P20" s="22"/>
      <c r="Q20" s="19">
        <f t="shared" si="0"/>
        <v>9</v>
      </c>
    </row>
    <row r="21" spans="1:17">
      <c r="A21" s="15" t="s">
        <v>93</v>
      </c>
      <c r="B21" s="22"/>
      <c r="C21" s="84">
        <v>1</v>
      </c>
      <c r="D21" s="94">
        <v>1</v>
      </c>
      <c r="E21" s="76">
        <v>1</v>
      </c>
      <c r="F21" s="76"/>
      <c r="G21" s="76"/>
      <c r="H21" s="76"/>
      <c r="I21" s="154"/>
      <c r="J21" s="76">
        <v>1</v>
      </c>
      <c r="K21" s="76"/>
      <c r="L21" s="76">
        <v>1</v>
      </c>
      <c r="M21" s="173"/>
      <c r="N21" s="22"/>
      <c r="O21" s="22"/>
      <c r="P21" s="22"/>
      <c r="Q21" s="19">
        <f t="shared" si="0"/>
        <v>5</v>
      </c>
    </row>
    <row r="22" spans="1:17">
      <c r="A22" s="15" t="s">
        <v>19</v>
      </c>
      <c r="B22" s="22"/>
      <c r="C22" s="75"/>
      <c r="D22" s="94"/>
      <c r="E22" s="76"/>
      <c r="F22" s="76"/>
      <c r="G22" s="76"/>
      <c r="H22" s="76"/>
      <c r="I22" s="154"/>
      <c r="J22" s="76"/>
      <c r="K22" s="76"/>
      <c r="L22" s="76"/>
      <c r="M22" s="77"/>
      <c r="N22" s="22"/>
      <c r="O22" s="22"/>
      <c r="P22" s="22"/>
      <c r="Q22" s="19">
        <f t="shared" si="0"/>
        <v>0</v>
      </c>
    </row>
    <row r="23" spans="1:17">
      <c r="A23" s="15" t="s">
        <v>20</v>
      </c>
      <c r="B23" s="22">
        <v>1</v>
      </c>
      <c r="C23" s="75"/>
      <c r="D23" s="94">
        <v>1</v>
      </c>
      <c r="E23" s="76"/>
      <c r="F23" s="76">
        <v>1</v>
      </c>
      <c r="G23" s="76"/>
      <c r="H23" s="76"/>
      <c r="I23" s="154">
        <v>1</v>
      </c>
      <c r="J23" s="119">
        <v>1</v>
      </c>
      <c r="K23" s="76">
        <v>1</v>
      </c>
      <c r="L23" s="76">
        <v>1</v>
      </c>
      <c r="M23" s="173"/>
      <c r="N23" s="22"/>
      <c r="O23" s="22"/>
      <c r="P23" s="22"/>
      <c r="Q23" s="19">
        <f t="shared" si="0"/>
        <v>7</v>
      </c>
    </row>
    <row r="24" spans="1:17">
      <c r="A24" s="15" t="s">
        <v>21</v>
      </c>
      <c r="B24" s="36">
        <v>1</v>
      </c>
      <c r="C24" s="84">
        <v>1</v>
      </c>
      <c r="D24" s="94"/>
      <c r="E24" s="76">
        <v>1</v>
      </c>
      <c r="F24" s="76"/>
      <c r="G24" s="76"/>
      <c r="H24" s="76">
        <v>1</v>
      </c>
      <c r="I24" s="153">
        <v>1</v>
      </c>
      <c r="J24" s="76"/>
      <c r="K24" s="76">
        <v>1</v>
      </c>
      <c r="L24" s="76">
        <v>1</v>
      </c>
      <c r="M24" s="77"/>
      <c r="N24" s="22"/>
      <c r="O24" s="22"/>
      <c r="P24" s="22"/>
      <c r="Q24" s="19">
        <f t="shared" si="0"/>
        <v>7</v>
      </c>
    </row>
    <row r="25" spans="1:17">
      <c r="A25" s="15" t="s">
        <v>22</v>
      </c>
      <c r="B25" s="22"/>
      <c r="C25" s="75"/>
      <c r="D25" s="94"/>
      <c r="E25" s="76"/>
      <c r="F25" s="76"/>
      <c r="G25" s="76"/>
      <c r="H25" s="76"/>
      <c r="I25" s="153"/>
      <c r="J25" s="76"/>
      <c r="K25" s="76"/>
      <c r="L25" s="76"/>
      <c r="M25" s="77"/>
      <c r="N25" s="22"/>
      <c r="O25" s="22"/>
      <c r="P25" s="22"/>
      <c r="Q25" s="19">
        <f t="shared" si="0"/>
        <v>0</v>
      </c>
    </row>
    <row r="26" spans="1:17">
      <c r="A26" s="15" t="s">
        <v>23</v>
      </c>
      <c r="B26" s="22"/>
      <c r="C26" s="75"/>
      <c r="D26" s="94"/>
      <c r="E26" s="76">
        <v>1</v>
      </c>
      <c r="F26" s="76"/>
      <c r="G26" s="76"/>
      <c r="H26" s="76"/>
      <c r="I26" s="153">
        <v>1</v>
      </c>
      <c r="J26" s="76"/>
      <c r="K26" s="76">
        <v>1</v>
      </c>
      <c r="L26" s="76">
        <v>1</v>
      </c>
      <c r="M26" s="77"/>
      <c r="N26" s="22"/>
      <c r="O26" s="22"/>
      <c r="P26" s="22"/>
      <c r="Q26" s="19">
        <f t="shared" si="0"/>
        <v>4</v>
      </c>
    </row>
    <row r="27" spans="1:17">
      <c r="A27" s="15" t="s">
        <v>24</v>
      </c>
      <c r="B27" s="22"/>
      <c r="C27" s="75">
        <v>1</v>
      </c>
      <c r="D27" s="94"/>
      <c r="E27" s="76"/>
      <c r="F27" s="76"/>
      <c r="G27" s="119"/>
      <c r="H27" s="76"/>
      <c r="I27" s="153">
        <v>1</v>
      </c>
      <c r="J27" s="76"/>
      <c r="K27" s="76">
        <v>1</v>
      </c>
      <c r="L27" s="76">
        <v>1</v>
      </c>
      <c r="M27" s="77"/>
      <c r="N27" s="22"/>
      <c r="O27" s="22"/>
      <c r="P27" s="22"/>
      <c r="Q27" s="19">
        <f t="shared" si="0"/>
        <v>4</v>
      </c>
    </row>
    <row r="28" spans="1:17">
      <c r="A28" s="15" t="s">
        <v>25</v>
      </c>
      <c r="B28" s="22">
        <v>1</v>
      </c>
      <c r="C28" s="75"/>
      <c r="D28" s="94">
        <v>1</v>
      </c>
      <c r="E28" s="119">
        <v>1</v>
      </c>
      <c r="F28" s="76">
        <v>1</v>
      </c>
      <c r="G28" s="76"/>
      <c r="H28" s="76">
        <v>1</v>
      </c>
      <c r="I28" s="153"/>
      <c r="J28" s="76">
        <v>1</v>
      </c>
      <c r="K28" s="76">
        <v>1</v>
      </c>
      <c r="L28" s="76">
        <v>1</v>
      </c>
      <c r="M28" s="173"/>
      <c r="N28" s="22"/>
      <c r="O28" s="22"/>
      <c r="P28" s="22"/>
      <c r="Q28" s="19">
        <f t="shared" si="0"/>
        <v>8</v>
      </c>
    </row>
    <row r="29" spans="1:17">
      <c r="A29" s="15" t="s">
        <v>26</v>
      </c>
      <c r="B29" s="22">
        <v>1</v>
      </c>
      <c r="C29" s="75"/>
      <c r="D29" s="91">
        <v>1</v>
      </c>
      <c r="E29" s="76"/>
      <c r="F29" s="76">
        <v>1</v>
      </c>
      <c r="G29" s="76"/>
      <c r="H29" s="76"/>
      <c r="I29" s="153">
        <v>1</v>
      </c>
      <c r="J29" s="76">
        <v>1</v>
      </c>
      <c r="K29" s="76">
        <v>1</v>
      </c>
      <c r="L29" s="76">
        <v>1</v>
      </c>
      <c r="M29" s="173"/>
      <c r="N29" s="22"/>
      <c r="O29" s="22"/>
      <c r="P29" s="22"/>
      <c r="Q29" s="19">
        <f t="shared" si="0"/>
        <v>7</v>
      </c>
    </row>
    <row r="30" spans="1:17" ht="15.75">
      <c r="A30" s="15" t="s">
        <v>27</v>
      </c>
      <c r="B30" s="22">
        <v>1</v>
      </c>
      <c r="C30" s="75"/>
      <c r="D30" s="92"/>
      <c r="E30" s="76"/>
      <c r="F30" s="76">
        <v>1</v>
      </c>
      <c r="G30" s="76"/>
      <c r="H30" s="76"/>
      <c r="I30" s="153"/>
      <c r="J30" s="76"/>
      <c r="K30" s="147"/>
      <c r="L30" s="76"/>
      <c r="M30" s="173"/>
      <c r="N30" s="22"/>
      <c r="O30" s="22"/>
      <c r="P30" s="22"/>
      <c r="Q30" s="19">
        <f t="shared" si="0"/>
        <v>2</v>
      </c>
    </row>
    <row r="31" spans="1:17" ht="15.75">
      <c r="A31" s="15" t="s">
        <v>28</v>
      </c>
      <c r="B31" s="22"/>
      <c r="C31" s="84"/>
      <c r="D31" s="91"/>
      <c r="E31" s="76">
        <v>1</v>
      </c>
      <c r="F31" s="76"/>
      <c r="G31" s="76"/>
      <c r="H31" s="76"/>
      <c r="I31" s="153"/>
      <c r="J31" s="76"/>
      <c r="K31" s="147"/>
      <c r="L31" s="76"/>
      <c r="M31" s="77"/>
      <c r="N31" s="22"/>
      <c r="O31" s="22"/>
      <c r="P31" s="22"/>
      <c r="Q31" s="19">
        <f t="shared" si="0"/>
        <v>1</v>
      </c>
    </row>
    <row r="32" spans="1:17" ht="15.75">
      <c r="A32" s="15" t="s">
        <v>94</v>
      </c>
      <c r="B32" s="22"/>
      <c r="C32" s="75"/>
      <c r="D32" s="91"/>
      <c r="E32" s="76"/>
      <c r="F32" s="76"/>
      <c r="G32" s="76"/>
      <c r="H32" s="76"/>
      <c r="I32" s="153">
        <v>1</v>
      </c>
      <c r="J32" s="76"/>
      <c r="K32" s="147"/>
      <c r="L32" s="76"/>
      <c r="M32" s="173"/>
      <c r="N32" s="22"/>
      <c r="O32" s="22"/>
      <c r="P32" s="22"/>
      <c r="Q32" s="19">
        <f t="shared" si="0"/>
        <v>1</v>
      </c>
    </row>
    <row r="33" spans="1:17" ht="15.75">
      <c r="A33" s="15" t="s">
        <v>30</v>
      </c>
      <c r="B33" s="22"/>
      <c r="C33" s="75"/>
      <c r="D33" s="91"/>
      <c r="E33" s="76">
        <v>1</v>
      </c>
      <c r="F33" s="76"/>
      <c r="G33" s="76"/>
      <c r="H33" s="76">
        <v>1</v>
      </c>
      <c r="I33" s="153">
        <v>1</v>
      </c>
      <c r="J33" s="76"/>
      <c r="K33" s="147">
        <v>1</v>
      </c>
      <c r="L33" s="76"/>
      <c r="M33" s="77"/>
      <c r="N33" s="22"/>
      <c r="O33" s="22"/>
      <c r="P33" s="22"/>
      <c r="Q33" s="19">
        <f t="shared" si="0"/>
        <v>4</v>
      </c>
    </row>
    <row r="34" spans="1:17" ht="15.75">
      <c r="A34" s="15" t="s">
        <v>31</v>
      </c>
      <c r="B34" s="36"/>
      <c r="C34" s="75">
        <v>1</v>
      </c>
      <c r="D34" s="91">
        <v>1</v>
      </c>
      <c r="E34" s="76">
        <v>1</v>
      </c>
      <c r="F34" s="76">
        <v>1</v>
      </c>
      <c r="G34" s="76"/>
      <c r="H34" s="76">
        <v>1</v>
      </c>
      <c r="I34" s="153"/>
      <c r="J34" s="76">
        <v>1</v>
      </c>
      <c r="K34" s="147"/>
      <c r="L34" s="76">
        <v>1</v>
      </c>
      <c r="M34" s="77"/>
      <c r="N34" s="22"/>
      <c r="O34" s="22"/>
      <c r="P34" s="22"/>
      <c r="Q34" s="19">
        <f t="shared" ref="Q34:Q48" si="1">SUM(B34:P34)</f>
        <v>7</v>
      </c>
    </row>
    <row r="35" spans="1:17" ht="15.75">
      <c r="A35" s="15" t="s">
        <v>32</v>
      </c>
      <c r="B35" s="22">
        <v>1</v>
      </c>
      <c r="C35" s="75"/>
      <c r="D35" s="91"/>
      <c r="E35" s="76">
        <v>1</v>
      </c>
      <c r="F35" s="76">
        <v>1</v>
      </c>
      <c r="G35" s="76"/>
      <c r="H35" s="76"/>
      <c r="I35" s="153">
        <v>1</v>
      </c>
      <c r="J35" s="76"/>
      <c r="K35" s="170"/>
      <c r="L35" s="76">
        <v>1</v>
      </c>
      <c r="M35" s="173"/>
      <c r="N35" s="22"/>
      <c r="O35" s="22"/>
      <c r="P35" s="22"/>
      <c r="Q35" s="19">
        <f t="shared" si="1"/>
        <v>5</v>
      </c>
    </row>
    <row r="36" spans="1:17" ht="15.75">
      <c r="A36" s="15" t="s">
        <v>33</v>
      </c>
      <c r="B36" s="22"/>
      <c r="C36" s="75"/>
      <c r="D36" s="91"/>
      <c r="E36" s="76"/>
      <c r="F36" s="76"/>
      <c r="G36" s="76"/>
      <c r="H36" s="76"/>
      <c r="I36" s="153">
        <v>1</v>
      </c>
      <c r="J36" s="76"/>
      <c r="K36" s="147"/>
      <c r="L36" s="76">
        <v>1</v>
      </c>
      <c r="M36" s="77"/>
      <c r="N36" s="22"/>
      <c r="O36" s="22"/>
      <c r="P36" s="22"/>
      <c r="Q36" s="19">
        <f t="shared" si="1"/>
        <v>2</v>
      </c>
    </row>
    <row r="37" spans="1:17" ht="15.75">
      <c r="A37" s="15" t="s">
        <v>34</v>
      </c>
      <c r="B37" s="36">
        <v>1</v>
      </c>
      <c r="C37" s="75">
        <v>1</v>
      </c>
      <c r="D37" s="91">
        <v>1</v>
      </c>
      <c r="E37" s="119">
        <v>1</v>
      </c>
      <c r="F37" s="76">
        <v>1</v>
      </c>
      <c r="G37" s="76"/>
      <c r="H37" s="119">
        <v>1</v>
      </c>
      <c r="I37" s="153">
        <v>1</v>
      </c>
      <c r="J37" s="76">
        <v>1</v>
      </c>
      <c r="K37" s="148">
        <v>1</v>
      </c>
      <c r="L37" s="119">
        <v>1</v>
      </c>
      <c r="M37" s="173"/>
      <c r="N37" s="22"/>
      <c r="O37" s="22"/>
      <c r="P37" s="22"/>
      <c r="Q37" s="19">
        <f t="shared" si="1"/>
        <v>10</v>
      </c>
    </row>
    <row r="38" spans="1:17" s="22" customFormat="1" ht="15.75">
      <c r="A38" s="21" t="s">
        <v>35</v>
      </c>
      <c r="B38" s="22">
        <v>1</v>
      </c>
      <c r="C38" s="75"/>
      <c r="D38" s="91"/>
      <c r="E38" s="76">
        <v>1</v>
      </c>
      <c r="F38" s="76"/>
      <c r="G38" s="76">
        <v>1</v>
      </c>
      <c r="H38" s="76">
        <v>1</v>
      </c>
      <c r="I38" s="153">
        <v>1</v>
      </c>
      <c r="J38" s="76">
        <v>1</v>
      </c>
      <c r="K38" s="147">
        <v>1</v>
      </c>
      <c r="L38" s="76"/>
      <c r="M38" s="77">
        <v>1</v>
      </c>
      <c r="Q38" s="19">
        <f t="shared" si="1"/>
        <v>8</v>
      </c>
    </row>
    <row r="39" spans="1:17" s="22" customFormat="1">
      <c r="A39" s="21" t="s">
        <v>36</v>
      </c>
      <c r="C39" s="75">
        <v>1</v>
      </c>
      <c r="D39" s="91"/>
      <c r="E39" s="76">
        <v>1</v>
      </c>
      <c r="F39" s="76"/>
      <c r="G39" s="76"/>
      <c r="H39" s="76">
        <v>1</v>
      </c>
      <c r="I39" s="153"/>
      <c r="J39" s="76"/>
      <c r="K39" s="119">
        <v>1</v>
      </c>
      <c r="L39" s="76">
        <v>1</v>
      </c>
      <c r="M39" s="77"/>
      <c r="Q39" s="19">
        <f t="shared" si="1"/>
        <v>5</v>
      </c>
    </row>
    <row r="40" spans="1:17" s="22" customFormat="1">
      <c r="A40" s="21" t="s">
        <v>37</v>
      </c>
      <c r="C40" s="75"/>
      <c r="D40" s="91"/>
      <c r="E40" s="76"/>
      <c r="F40" s="76"/>
      <c r="G40" s="76"/>
      <c r="H40" s="76"/>
      <c r="I40" s="153">
        <v>1</v>
      </c>
      <c r="J40" s="119"/>
      <c r="K40" s="76">
        <v>1</v>
      </c>
      <c r="L40" s="76"/>
      <c r="M40" s="77"/>
      <c r="Q40" s="19">
        <f t="shared" si="1"/>
        <v>2</v>
      </c>
    </row>
    <row r="41" spans="1:17" s="22" customFormat="1">
      <c r="A41" s="21" t="s">
        <v>38</v>
      </c>
      <c r="B41" s="22">
        <v>1</v>
      </c>
      <c r="C41" s="75"/>
      <c r="D41" s="91"/>
      <c r="E41" s="76"/>
      <c r="F41" s="76"/>
      <c r="G41" s="76"/>
      <c r="H41" s="76">
        <v>1</v>
      </c>
      <c r="I41" s="153">
        <v>1</v>
      </c>
      <c r="J41" s="76"/>
      <c r="K41" s="76"/>
      <c r="L41" s="76">
        <v>1</v>
      </c>
      <c r="M41" s="77"/>
      <c r="Q41" s="19">
        <f t="shared" si="1"/>
        <v>4</v>
      </c>
    </row>
    <row r="42" spans="1:17" s="22" customFormat="1">
      <c r="A42" s="21" t="s">
        <v>39</v>
      </c>
      <c r="C42" s="75"/>
      <c r="D42" s="91"/>
      <c r="E42" s="76"/>
      <c r="F42" s="76"/>
      <c r="G42" s="76"/>
      <c r="H42" s="76"/>
      <c r="I42" s="153">
        <v>1</v>
      </c>
      <c r="J42" s="76"/>
      <c r="K42" s="76"/>
      <c r="L42" s="76"/>
      <c r="M42" s="77"/>
      <c r="Q42" s="19">
        <f t="shared" si="1"/>
        <v>1</v>
      </c>
    </row>
    <row r="43" spans="1:17">
      <c r="A43" s="15" t="s">
        <v>40</v>
      </c>
      <c r="B43" s="22">
        <v>1</v>
      </c>
      <c r="C43" s="75"/>
      <c r="D43" s="92">
        <v>1</v>
      </c>
      <c r="E43" s="76"/>
      <c r="F43" s="76"/>
      <c r="G43" s="76"/>
      <c r="H43" s="76"/>
      <c r="I43" s="153"/>
      <c r="J43" s="76"/>
      <c r="K43" s="76"/>
      <c r="L43" s="76">
        <v>1</v>
      </c>
      <c r="M43" s="173"/>
      <c r="N43" s="22"/>
      <c r="O43" s="22"/>
      <c r="P43" s="22"/>
      <c r="Q43" s="19">
        <f t="shared" si="1"/>
        <v>3</v>
      </c>
    </row>
    <row r="44" spans="1:17">
      <c r="A44" s="15" t="s">
        <v>41</v>
      </c>
      <c r="B44" s="22"/>
      <c r="C44" s="75"/>
      <c r="D44" s="91">
        <v>1</v>
      </c>
      <c r="E44" s="76"/>
      <c r="F44" s="76"/>
      <c r="G44" s="76"/>
      <c r="H44" s="119"/>
      <c r="I44" s="153"/>
      <c r="J44" s="76"/>
      <c r="K44" s="76"/>
      <c r="L44" s="76"/>
      <c r="M44" s="77"/>
      <c r="N44" s="22"/>
      <c r="O44" s="22"/>
      <c r="P44" s="22"/>
      <c r="Q44" s="19">
        <f t="shared" si="1"/>
        <v>1</v>
      </c>
    </row>
    <row r="45" spans="1:17">
      <c r="A45" s="15" t="s">
        <v>42</v>
      </c>
      <c r="B45" s="22"/>
      <c r="C45" s="75"/>
      <c r="D45" s="91"/>
      <c r="E45" s="76"/>
      <c r="F45" s="76"/>
      <c r="G45" s="76"/>
      <c r="H45" s="76"/>
      <c r="I45" s="153"/>
      <c r="J45" s="76"/>
      <c r="K45" s="76"/>
      <c r="L45" s="76"/>
      <c r="M45" s="77"/>
      <c r="N45" s="22"/>
      <c r="O45" s="22"/>
      <c r="P45" s="22"/>
      <c r="Q45" s="19">
        <f t="shared" si="1"/>
        <v>0</v>
      </c>
    </row>
    <row r="46" spans="1:17">
      <c r="A46" s="15" t="s">
        <v>43</v>
      </c>
      <c r="B46" s="22"/>
      <c r="C46" s="84"/>
      <c r="D46" s="93">
        <v>1</v>
      </c>
      <c r="E46" s="76">
        <v>1</v>
      </c>
      <c r="F46" s="76">
        <v>1</v>
      </c>
      <c r="G46" s="76"/>
      <c r="H46" s="76"/>
      <c r="I46" s="153">
        <v>1</v>
      </c>
      <c r="J46" s="76">
        <v>1</v>
      </c>
      <c r="K46" s="76"/>
      <c r="L46" s="76">
        <v>1</v>
      </c>
      <c r="M46" s="77"/>
      <c r="N46" s="22"/>
      <c r="O46" s="22"/>
      <c r="P46" s="22"/>
      <c r="Q46" s="19">
        <f t="shared" si="1"/>
        <v>6</v>
      </c>
    </row>
    <row r="47" spans="1:17" s="72" customFormat="1">
      <c r="A47" s="15" t="s">
        <v>44</v>
      </c>
      <c r="B47" s="114">
        <v>1</v>
      </c>
      <c r="C47" s="75"/>
      <c r="D47" s="93">
        <v>1</v>
      </c>
      <c r="E47" s="76">
        <v>1</v>
      </c>
      <c r="F47" s="76">
        <v>1</v>
      </c>
      <c r="G47" s="76"/>
      <c r="H47" s="76">
        <v>1</v>
      </c>
      <c r="I47" s="153">
        <v>1</v>
      </c>
      <c r="J47" s="76">
        <v>1</v>
      </c>
      <c r="K47" s="76"/>
      <c r="L47" s="76">
        <v>1</v>
      </c>
      <c r="M47" s="77"/>
      <c r="N47" s="76"/>
      <c r="O47" s="76"/>
      <c r="P47" s="76"/>
      <c r="Q47" s="115">
        <f t="shared" si="1"/>
        <v>8</v>
      </c>
    </row>
    <row r="48" spans="1:17" s="72" customFormat="1" ht="15.75" thickBot="1">
      <c r="A48" s="15" t="s">
        <v>102</v>
      </c>
      <c r="B48" s="114">
        <v>1</v>
      </c>
      <c r="C48" s="76"/>
      <c r="D48" s="200"/>
      <c r="E48" s="76">
        <v>1</v>
      </c>
      <c r="F48" s="76"/>
      <c r="G48" s="76"/>
      <c r="H48" s="76"/>
      <c r="I48" s="153">
        <v>1</v>
      </c>
      <c r="J48" s="76"/>
      <c r="K48" s="76">
        <v>1</v>
      </c>
      <c r="L48" s="76"/>
      <c r="M48" s="76"/>
      <c r="N48" s="76"/>
      <c r="O48" s="76"/>
      <c r="P48" s="76"/>
      <c r="Q48" s="115">
        <f t="shared" si="1"/>
        <v>4</v>
      </c>
    </row>
    <row r="49" spans="1:18" s="117" customFormat="1">
      <c r="A49" s="116"/>
      <c r="B49" s="117">
        <f>SUM(B4:B48)</f>
        <v>23</v>
      </c>
      <c r="C49" s="117">
        <f t="shared" ref="C49:P49" si="2">SUM(C4:C48)</f>
        <v>11</v>
      </c>
      <c r="D49" s="117">
        <f t="shared" si="2"/>
        <v>16</v>
      </c>
      <c r="E49" s="117">
        <f t="shared" si="2"/>
        <v>23</v>
      </c>
      <c r="F49" s="117">
        <f t="shared" si="2"/>
        <v>16</v>
      </c>
      <c r="G49" s="117">
        <f t="shared" si="2"/>
        <v>2</v>
      </c>
      <c r="H49" s="117">
        <f t="shared" si="2"/>
        <v>17</v>
      </c>
      <c r="I49" s="117">
        <f t="shared" si="2"/>
        <v>26</v>
      </c>
      <c r="J49" s="117">
        <f t="shared" si="2"/>
        <v>14</v>
      </c>
      <c r="K49" s="117">
        <f t="shared" si="2"/>
        <v>18</v>
      </c>
      <c r="L49" s="117">
        <f t="shared" si="2"/>
        <v>28</v>
      </c>
      <c r="M49" s="117">
        <f t="shared" si="2"/>
        <v>2</v>
      </c>
      <c r="N49" s="117">
        <f t="shared" si="2"/>
        <v>0</v>
      </c>
      <c r="O49" s="117">
        <f t="shared" si="2"/>
        <v>0</v>
      </c>
      <c r="P49" s="117">
        <f t="shared" si="2"/>
        <v>0</v>
      </c>
      <c r="Q49" s="188">
        <f>AVERAGE(B49:P49)</f>
        <v>13.066666666666666</v>
      </c>
      <c r="R49" s="195" t="s">
        <v>57</v>
      </c>
    </row>
    <row r="50" spans="1:18">
      <c r="Q50" s="189">
        <f>SUM(B49:P49)</f>
        <v>196</v>
      </c>
      <c r="R50" s="193" t="s">
        <v>58</v>
      </c>
    </row>
    <row r="51" spans="1:18">
      <c r="A51" s="26" t="s">
        <v>59</v>
      </c>
      <c r="Q51" s="194">
        <f>Q50/44</f>
        <v>4.4545454545454541</v>
      </c>
      <c r="R51" s="193" t="s">
        <v>46</v>
      </c>
    </row>
    <row r="54" spans="1:18">
      <c r="P54" s="14" t="s">
        <v>60</v>
      </c>
    </row>
    <row r="55" spans="1:18">
      <c r="P55" s="14" t="s">
        <v>61</v>
      </c>
    </row>
    <row r="56" spans="1:18">
      <c r="P56" s="14" t="s">
        <v>62</v>
      </c>
    </row>
    <row r="57" spans="1:18">
      <c r="P57" s="193" t="s">
        <v>63</v>
      </c>
    </row>
  </sheetData>
  <autoFilter ref="A3:Q49"/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34" workbookViewId="0">
      <selection activeCell="A51" sqref="A51"/>
    </sheetView>
  </sheetViews>
  <sheetFormatPr defaultColWidth="8.42578125" defaultRowHeight="15"/>
  <cols>
    <col min="1" max="1" width="19.140625" style="31" customWidth="1"/>
    <col min="2" max="4" width="2" style="23" bestFit="1" customWidth="1"/>
    <col min="5" max="12" width="2" style="23" customWidth="1"/>
    <col min="13" max="16384" width="8.42578125" style="23"/>
  </cols>
  <sheetData>
    <row r="1" spans="1:13" s="39" customFormat="1" ht="15.75" thickBot="1">
      <c r="A1" s="38" t="s">
        <v>112</v>
      </c>
      <c r="M1" s="39" t="s">
        <v>0</v>
      </c>
    </row>
    <row r="2" spans="1:13">
      <c r="A2" s="28" t="s">
        <v>1</v>
      </c>
      <c r="M2" s="23">
        <f>SUM(B2:L2)</f>
        <v>0</v>
      </c>
    </row>
    <row r="3" spans="1:13">
      <c r="A3" s="28" t="s">
        <v>2</v>
      </c>
      <c r="M3" s="23">
        <f t="shared" ref="M3:M46" si="0">SUM(B3:L3)</f>
        <v>0</v>
      </c>
    </row>
    <row r="4" spans="1:13">
      <c r="A4" s="29" t="s">
        <v>3</v>
      </c>
      <c r="B4" s="23">
        <v>1</v>
      </c>
      <c r="E4" s="25"/>
      <c r="F4" s="25"/>
      <c r="M4" s="23">
        <f t="shared" si="0"/>
        <v>1</v>
      </c>
    </row>
    <row r="5" spans="1:13">
      <c r="A5" s="29" t="s">
        <v>4</v>
      </c>
      <c r="M5" s="23">
        <f t="shared" si="0"/>
        <v>0</v>
      </c>
    </row>
    <row r="6" spans="1:13">
      <c r="A6" s="29" t="s">
        <v>5</v>
      </c>
      <c r="B6" s="23">
        <v>1</v>
      </c>
      <c r="M6" s="23">
        <f t="shared" si="0"/>
        <v>1</v>
      </c>
    </row>
    <row r="7" spans="1:13">
      <c r="A7" s="29" t="s">
        <v>6</v>
      </c>
      <c r="B7" s="23">
        <v>1</v>
      </c>
      <c r="C7" s="23">
        <v>1</v>
      </c>
      <c r="D7" s="23">
        <v>1</v>
      </c>
      <c r="M7" s="23">
        <f t="shared" si="0"/>
        <v>3</v>
      </c>
    </row>
    <row r="8" spans="1:13">
      <c r="A8" s="29" t="s">
        <v>7</v>
      </c>
      <c r="B8" s="23">
        <v>1</v>
      </c>
      <c r="C8" s="23">
        <v>1</v>
      </c>
      <c r="D8" s="23">
        <v>1</v>
      </c>
      <c r="M8" s="23">
        <f t="shared" si="0"/>
        <v>3</v>
      </c>
    </row>
    <row r="9" spans="1:13">
      <c r="A9" s="29" t="s">
        <v>8</v>
      </c>
      <c r="M9" s="23">
        <f t="shared" si="0"/>
        <v>0</v>
      </c>
    </row>
    <row r="10" spans="1:13">
      <c r="A10" s="29" t="s">
        <v>9</v>
      </c>
      <c r="M10" s="23">
        <f t="shared" si="0"/>
        <v>0</v>
      </c>
    </row>
    <row r="11" spans="1:13">
      <c r="A11" s="29" t="s">
        <v>10</v>
      </c>
      <c r="B11" s="23">
        <v>1</v>
      </c>
      <c r="C11" s="23">
        <v>1</v>
      </c>
      <c r="M11" s="23">
        <f t="shared" si="0"/>
        <v>2</v>
      </c>
    </row>
    <row r="12" spans="1:13">
      <c r="A12" s="29" t="s">
        <v>11</v>
      </c>
      <c r="M12" s="23">
        <f t="shared" si="0"/>
        <v>0</v>
      </c>
    </row>
    <row r="13" spans="1:13">
      <c r="A13" s="29" t="s">
        <v>12</v>
      </c>
      <c r="M13" s="23">
        <f t="shared" si="0"/>
        <v>0</v>
      </c>
    </row>
    <row r="14" spans="1:13">
      <c r="A14" s="29" t="s">
        <v>13</v>
      </c>
      <c r="B14" s="23">
        <v>1</v>
      </c>
      <c r="M14" s="23">
        <f t="shared" si="0"/>
        <v>1</v>
      </c>
    </row>
    <row r="15" spans="1:13">
      <c r="A15" s="29" t="s">
        <v>14</v>
      </c>
      <c r="M15" s="23">
        <f t="shared" si="0"/>
        <v>0</v>
      </c>
    </row>
    <row r="16" spans="1:13">
      <c r="A16" s="29" t="s">
        <v>15</v>
      </c>
      <c r="M16" s="23">
        <f t="shared" si="0"/>
        <v>0</v>
      </c>
    </row>
    <row r="17" spans="1:13">
      <c r="A17" s="29" t="s">
        <v>16</v>
      </c>
      <c r="M17" s="23">
        <f t="shared" si="0"/>
        <v>0</v>
      </c>
    </row>
    <row r="18" spans="1:13">
      <c r="A18" s="29" t="s">
        <v>17</v>
      </c>
      <c r="B18" s="23">
        <v>1</v>
      </c>
      <c r="E18" s="25"/>
      <c r="F18" s="25"/>
      <c r="G18" s="25"/>
      <c r="H18" s="25"/>
      <c r="I18" s="25"/>
      <c r="J18" s="25"/>
      <c r="K18" s="25"/>
      <c r="L18" s="25"/>
      <c r="M18" s="23">
        <f t="shared" si="0"/>
        <v>1</v>
      </c>
    </row>
    <row r="19" spans="1:13">
      <c r="A19" s="29" t="s">
        <v>93</v>
      </c>
      <c r="B19" s="23">
        <v>1</v>
      </c>
      <c r="C19" s="23">
        <v>1</v>
      </c>
      <c r="D19" s="23">
        <v>1</v>
      </c>
      <c r="E19" s="25"/>
      <c r="F19" s="25"/>
      <c r="M19" s="23">
        <f t="shared" si="0"/>
        <v>3</v>
      </c>
    </row>
    <row r="20" spans="1:13">
      <c r="A20" s="29" t="s">
        <v>19</v>
      </c>
      <c r="M20" s="23">
        <f t="shared" si="0"/>
        <v>0</v>
      </c>
    </row>
    <row r="21" spans="1:13">
      <c r="A21" s="29" t="s">
        <v>20</v>
      </c>
      <c r="E21" s="25"/>
      <c r="F21" s="25"/>
      <c r="M21" s="23">
        <f t="shared" si="0"/>
        <v>0</v>
      </c>
    </row>
    <row r="22" spans="1:13">
      <c r="A22" s="29" t="s">
        <v>21</v>
      </c>
      <c r="M22" s="23">
        <f t="shared" si="0"/>
        <v>0</v>
      </c>
    </row>
    <row r="23" spans="1:13">
      <c r="A23" s="29" t="s">
        <v>22</v>
      </c>
      <c r="M23" s="23">
        <f t="shared" si="0"/>
        <v>0</v>
      </c>
    </row>
    <row r="24" spans="1:13">
      <c r="A24" s="29" t="s">
        <v>23</v>
      </c>
      <c r="B24" s="23">
        <v>1</v>
      </c>
      <c r="C24" s="23">
        <v>1</v>
      </c>
      <c r="D24" s="23">
        <v>1</v>
      </c>
      <c r="E24" s="25"/>
      <c r="M24" s="23">
        <f t="shared" si="0"/>
        <v>3</v>
      </c>
    </row>
    <row r="25" spans="1:13">
      <c r="A25" s="29" t="s">
        <v>24</v>
      </c>
      <c r="M25" s="23">
        <f t="shared" si="0"/>
        <v>0</v>
      </c>
    </row>
    <row r="26" spans="1:13">
      <c r="A26" s="29" t="s">
        <v>25</v>
      </c>
      <c r="M26" s="23">
        <f t="shared" si="0"/>
        <v>0</v>
      </c>
    </row>
    <row r="27" spans="1:13">
      <c r="A27" s="29" t="s">
        <v>26</v>
      </c>
      <c r="M27" s="23">
        <f t="shared" si="0"/>
        <v>0</v>
      </c>
    </row>
    <row r="28" spans="1:13">
      <c r="A28" s="29" t="s">
        <v>27</v>
      </c>
      <c r="M28" s="23">
        <f t="shared" si="0"/>
        <v>0</v>
      </c>
    </row>
    <row r="29" spans="1:13">
      <c r="A29" s="29" t="s">
        <v>28</v>
      </c>
      <c r="M29" s="23">
        <f t="shared" si="0"/>
        <v>0</v>
      </c>
    </row>
    <row r="30" spans="1:13">
      <c r="A30" s="29" t="s">
        <v>94</v>
      </c>
      <c r="M30" s="23">
        <f t="shared" si="0"/>
        <v>0</v>
      </c>
    </row>
    <row r="31" spans="1:13">
      <c r="A31" s="29" t="s">
        <v>30</v>
      </c>
      <c r="M31" s="23">
        <f t="shared" si="0"/>
        <v>0</v>
      </c>
    </row>
    <row r="32" spans="1:13">
      <c r="A32" s="29" t="s">
        <v>31</v>
      </c>
      <c r="B32" s="23">
        <v>1</v>
      </c>
      <c r="C32" s="23">
        <v>1</v>
      </c>
      <c r="D32" s="23">
        <v>1</v>
      </c>
      <c r="M32" s="23">
        <f t="shared" si="0"/>
        <v>3</v>
      </c>
    </row>
    <row r="33" spans="1:13">
      <c r="A33" s="29" t="s">
        <v>32</v>
      </c>
      <c r="B33" s="23">
        <v>1</v>
      </c>
      <c r="M33" s="23">
        <f t="shared" si="0"/>
        <v>1</v>
      </c>
    </row>
    <row r="34" spans="1:13">
      <c r="A34" s="29" t="s">
        <v>33</v>
      </c>
      <c r="M34" s="23">
        <f t="shared" si="0"/>
        <v>0</v>
      </c>
    </row>
    <row r="35" spans="1:13">
      <c r="A35" s="29" t="s">
        <v>34</v>
      </c>
      <c r="B35" s="23">
        <v>1</v>
      </c>
      <c r="C35" s="23">
        <v>1</v>
      </c>
      <c r="M35" s="23">
        <f t="shared" si="0"/>
        <v>2</v>
      </c>
    </row>
    <row r="36" spans="1:13">
      <c r="A36" s="29" t="s">
        <v>35</v>
      </c>
      <c r="M36" s="23">
        <f t="shared" si="0"/>
        <v>0</v>
      </c>
    </row>
    <row r="37" spans="1:13">
      <c r="A37" s="29" t="s">
        <v>36</v>
      </c>
      <c r="M37" s="23">
        <f t="shared" si="0"/>
        <v>0</v>
      </c>
    </row>
    <row r="38" spans="1:13">
      <c r="A38" s="29" t="s">
        <v>37</v>
      </c>
      <c r="B38" s="23">
        <v>1</v>
      </c>
      <c r="E38" s="25"/>
      <c r="F38" s="25"/>
      <c r="G38" s="25"/>
      <c r="H38" s="25"/>
      <c r="I38" s="25"/>
      <c r="J38" s="25"/>
      <c r="K38" s="25"/>
      <c r="L38" s="25"/>
      <c r="M38" s="23">
        <f t="shared" si="0"/>
        <v>1</v>
      </c>
    </row>
    <row r="39" spans="1:13">
      <c r="A39" s="29" t="s">
        <v>38</v>
      </c>
      <c r="M39" s="23">
        <f t="shared" si="0"/>
        <v>0</v>
      </c>
    </row>
    <row r="40" spans="1:13">
      <c r="A40" s="29" t="s">
        <v>39</v>
      </c>
      <c r="M40" s="23">
        <f t="shared" si="0"/>
        <v>0</v>
      </c>
    </row>
    <row r="41" spans="1:13">
      <c r="A41" s="29" t="s">
        <v>40</v>
      </c>
      <c r="M41" s="23">
        <f t="shared" si="0"/>
        <v>0</v>
      </c>
    </row>
    <row r="42" spans="1:13">
      <c r="A42" s="29" t="s">
        <v>41</v>
      </c>
      <c r="M42" s="23">
        <f t="shared" si="0"/>
        <v>0</v>
      </c>
    </row>
    <row r="43" spans="1:13">
      <c r="A43" s="29" t="s">
        <v>42</v>
      </c>
      <c r="M43" s="23">
        <f t="shared" si="0"/>
        <v>0</v>
      </c>
    </row>
    <row r="44" spans="1:13">
      <c r="A44" s="30" t="s">
        <v>43</v>
      </c>
      <c r="B44" s="23">
        <v>1</v>
      </c>
      <c r="M44" s="23">
        <f t="shared" si="0"/>
        <v>1</v>
      </c>
    </row>
    <row r="45" spans="1:13" s="25" customFormat="1">
      <c r="A45" s="201" t="s">
        <v>44</v>
      </c>
      <c r="B45" s="25">
        <v>1</v>
      </c>
      <c r="C45" s="25">
        <v>1</v>
      </c>
      <c r="M45" s="25">
        <f t="shared" si="0"/>
        <v>2</v>
      </c>
    </row>
    <row r="46" spans="1:13" s="203" customFormat="1">
      <c r="A46" s="202" t="s">
        <v>102</v>
      </c>
      <c r="M46" s="203">
        <f t="shared" si="0"/>
        <v>0</v>
      </c>
    </row>
    <row r="47" spans="1:13">
      <c r="M47" s="25">
        <f>SUM(M2:M46)</f>
        <v>28</v>
      </c>
    </row>
    <row r="48" spans="1:13">
      <c r="D48" s="40" t="s">
        <v>64</v>
      </c>
      <c r="E48" s="40"/>
      <c r="F48" s="40"/>
      <c r="G48" s="40"/>
      <c r="H48" s="40"/>
      <c r="I48" s="40"/>
      <c r="J48" s="40"/>
      <c r="K48" s="40"/>
      <c r="L48" s="40"/>
      <c r="M48" s="25">
        <f>M47/2</f>
        <v>14</v>
      </c>
    </row>
    <row r="49" spans="1:16">
      <c r="M49" s="196">
        <f>M47/44</f>
        <v>0.63636363636363635</v>
      </c>
      <c r="N49" s="23" t="s">
        <v>46</v>
      </c>
    </row>
    <row r="50" spans="1:16">
      <c r="A50" s="23"/>
    </row>
    <row r="51" spans="1:16">
      <c r="A51" s="78"/>
    </row>
    <row r="52" spans="1:16">
      <c r="A52" s="78"/>
      <c r="M52" s="23" t="s">
        <v>113</v>
      </c>
      <c r="P52" s="23" t="s">
        <v>137</v>
      </c>
    </row>
    <row r="53" spans="1:16">
      <c r="M53" s="23" t="s">
        <v>65</v>
      </c>
      <c r="P53" s="23" t="s">
        <v>138</v>
      </c>
    </row>
    <row r="54" spans="1:16">
      <c r="M54" s="23" t="s">
        <v>66</v>
      </c>
      <c r="P54" s="23" t="s">
        <v>139</v>
      </c>
    </row>
    <row r="60" spans="1:16">
      <c r="A60" s="23"/>
    </row>
  </sheetData>
  <autoFilter ref="A1:M48"/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2"/>
  <sheetViews>
    <sheetView zoomScale="80" zoomScaleNormal="80" zoomScalePageLayoutView="80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AP54" sqref="AP54"/>
    </sheetView>
  </sheetViews>
  <sheetFormatPr defaultColWidth="8.42578125" defaultRowHeight="15"/>
  <cols>
    <col min="1" max="1" width="22.140625" style="161" customWidth="1"/>
    <col min="2" max="6" width="2" style="157" bestFit="1" customWidth="1"/>
    <col min="7" max="7" width="2.28515625" style="157" bestFit="1" customWidth="1"/>
    <col min="8" max="21" width="2" style="157" bestFit="1" customWidth="1"/>
    <col min="22" max="53" width="2" style="157" customWidth="1"/>
    <col min="54" max="54" width="8.42578125" style="167"/>
    <col min="55" max="16384" width="8.42578125" style="157"/>
  </cols>
  <sheetData>
    <row r="1" spans="1:54">
      <c r="A1" s="156" t="s">
        <v>67</v>
      </c>
      <c r="BB1" s="167" t="s">
        <v>0</v>
      </c>
    </row>
    <row r="2" spans="1:54">
      <c r="A2" s="158" t="s">
        <v>1</v>
      </c>
      <c r="B2" s="157">
        <v>1</v>
      </c>
      <c r="C2" s="157">
        <v>1</v>
      </c>
      <c r="D2" s="157">
        <v>1</v>
      </c>
      <c r="E2" s="171">
        <v>1</v>
      </c>
      <c r="F2" s="171">
        <v>1</v>
      </c>
      <c r="G2" s="171">
        <v>1</v>
      </c>
      <c r="H2" s="171">
        <v>1</v>
      </c>
      <c r="I2" s="171">
        <v>1</v>
      </c>
      <c r="J2" s="171">
        <v>1</v>
      </c>
      <c r="K2" s="171">
        <v>1</v>
      </c>
      <c r="L2" s="171">
        <v>1</v>
      </c>
      <c r="M2" s="171">
        <v>1</v>
      </c>
      <c r="N2" s="171">
        <v>1</v>
      </c>
      <c r="O2" s="171">
        <v>1</v>
      </c>
      <c r="P2" s="171">
        <v>1</v>
      </c>
      <c r="Q2" s="171">
        <v>1</v>
      </c>
      <c r="R2" s="171">
        <v>1</v>
      </c>
      <c r="S2" s="171">
        <v>1</v>
      </c>
      <c r="T2" s="171">
        <v>1</v>
      </c>
      <c r="U2" s="171">
        <v>1</v>
      </c>
      <c r="V2" s="171">
        <v>1</v>
      </c>
      <c r="W2" s="171">
        <v>1</v>
      </c>
      <c r="X2" s="171">
        <v>1</v>
      </c>
      <c r="Y2" s="171">
        <v>1</v>
      </c>
      <c r="Z2" s="171">
        <v>1</v>
      </c>
      <c r="AA2" s="171">
        <v>1</v>
      </c>
      <c r="AB2" s="171">
        <v>1</v>
      </c>
      <c r="AC2" s="171">
        <v>1</v>
      </c>
      <c r="AD2" s="171">
        <v>1</v>
      </c>
      <c r="AE2" s="171">
        <v>1</v>
      </c>
      <c r="AF2" s="171">
        <v>1</v>
      </c>
      <c r="AG2" s="171">
        <v>1</v>
      </c>
      <c r="AH2" s="171">
        <v>1</v>
      </c>
      <c r="AI2" s="171">
        <v>1</v>
      </c>
      <c r="BB2" s="167">
        <f>SUM(B2:BA2)</f>
        <v>34</v>
      </c>
    </row>
    <row r="3" spans="1:54">
      <c r="A3" s="158" t="s">
        <v>2</v>
      </c>
      <c r="AP3" s="163"/>
      <c r="BB3" s="167">
        <f t="shared" ref="BB3:BB46" si="0">SUM(B3:BA3)</f>
        <v>0</v>
      </c>
    </row>
    <row r="4" spans="1:54">
      <c r="A4" s="159" t="s">
        <v>3</v>
      </c>
      <c r="B4" s="157">
        <v>1</v>
      </c>
      <c r="C4" s="157">
        <v>1</v>
      </c>
      <c r="D4" s="157">
        <v>1</v>
      </c>
      <c r="E4" s="171">
        <v>1</v>
      </c>
      <c r="F4" s="171">
        <v>1</v>
      </c>
      <c r="G4" s="171">
        <v>1</v>
      </c>
      <c r="H4" s="171">
        <v>1</v>
      </c>
      <c r="I4" s="171">
        <v>1</v>
      </c>
      <c r="J4" s="171">
        <v>1</v>
      </c>
      <c r="K4" s="171">
        <v>1</v>
      </c>
      <c r="L4" s="171">
        <v>1</v>
      </c>
      <c r="M4" s="171">
        <v>1</v>
      </c>
      <c r="N4" s="171">
        <v>1</v>
      </c>
      <c r="O4" s="171">
        <v>1</v>
      </c>
      <c r="P4" s="171">
        <v>1</v>
      </c>
      <c r="Q4" s="171">
        <v>1</v>
      </c>
      <c r="R4" s="171">
        <v>1</v>
      </c>
      <c r="S4" s="171">
        <v>1</v>
      </c>
      <c r="T4" s="171">
        <v>1</v>
      </c>
      <c r="U4" s="171">
        <v>1</v>
      </c>
      <c r="V4" s="171">
        <v>1</v>
      </c>
      <c r="W4" s="171">
        <v>1</v>
      </c>
      <c r="X4" s="171">
        <v>1</v>
      </c>
      <c r="Y4" s="171">
        <v>1</v>
      </c>
      <c r="Z4" s="171">
        <v>1</v>
      </c>
      <c r="AA4" s="171">
        <v>1</v>
      </c>
      <c r="AB4" s="171">
        <v>1</v>
      </c>
      <c r="AP4" s="163"/>
      <c r="BB4" s="167">
        <f t="shared" si="0"/>
        <v>27</v>
      </c>
    </row>
    <row r="5" spans="1:54">
      <c r="A5" s="159" t="s">
        <v>4</v>
      </c>
      <c r="AP5" s="163"/>
      <c r="BB5" s="167">
        <f t="shared" si="0"/>
        <v>0</v>
      </c>
    </row>
    <row r="6" spans="1:54">
      <c r="A6" s="159" t="s">
        <v>5</v>
      </c>
      <c r="B6" s="157">
        <v>1</v>
      </c>
      <c r="C6" s="157">
        <v>1</v>
      </c>
      <c r="D6" s="157">
        <v>1</v>
      </c>
      <c r="E6" s="171">
        <v>1</v>
      </c>
      <c r="F6" s="171">
        <v>1</v>
      </c>
      <c r="G6" s="171">
        <v>1</v>
      </c>
      <c r="H6" s="171">
        <v>1</v>
      </c>
      <c r="I6" s="171">
        <v>1</v>
      </c>
      <c r="J6" s="171">
        <v>1</v>
      </c>
      <c r="K6" s="171">
        <v>1</v>
      </c>
      <c r="L6" s="171">
        <v>1</v>
      </c>
      <c r="M6" s="171">
        <v>1</v>
      </c>
      <c r="N6" s="171">
        <v>1</v>
      </c>
      <c r="O6" s="171">
        <v>1</v>
      </c>
      <c r="P6" s="171">
        <v>1</v>
      </c>
      <c r="Q6" s="171">
        <v>1</v>
      </c>
      <c r="R6" s="171">
        <v>1</v>
      </c>
      <c r="S6" s="171">
        <v>1</v>
      </c>
      <c r="T6" s="171">
        <v>1</v>
      </c>
      <c r="AL6" s="163"/>
      <c r="BB6" s="167">
        <f t="shared" si="0"/>
        <v>19</v>
      </c>
    </row>
    <row r="7" spans="1:54">
      <c r="A7" s="159" t="s">
        <v>6</v>
      </c>
      <c r="B7" s="157">
        <v>1</v>
      </c>
      <c r="C7" s="157">
        <v>1</v>
      </c>
      <c r="D7" s="157">
        <v>1</v>
      </c>
      <c r="AL7" s="163"/>
      <c r="BB7" s="167">
        <f t="shared" si="0"/>
        <v>3</v>
      </c>
    </row>
    <row r="8" spans="1:54">
      <c r="A8" s="159" t="s">
        <v>7</v>
      </c>
      <c r="Y8" s="163"/>
      <c r="AH8" s="163"/>
      <c r="AL8" s="163"/>
      <c r="AP8" s="163"/>
      <c r="BB8" s="167">
        <f t="shared" si="0"/>
        <v>0</v>
      </c>
    </row>
    <row r="9" spans="1:54">
      <c r="A9" s="159" t="s">
        <v>8</v>
      </c>
      <c r="B9" s="157">
        <v>1</v>
      </c>
      <c r="C9" s="157">
        <v>1</v>
      </c>
      <c r="D9" s="157">
        <v>1</v>
      </c>
      <c r="E9" s="171">
        <v>1</v>
      </c>
      <c r="F9" s="171">
        <v>1</v>
      </c>
      <c r="G9" s="171">
        <v>1</v>
      </c>
      <c r="H9" s="171">
        <v>1</v>
      </c>
      <c r="I9" s="171">
        <v>1</v>
      </c>
      <c r="J9" s="171">
        <v>1</v>
      </c>
      <c r="K9" s="171">
        <v>1</v>
      </c>
      <c r="L9" s="171">
        <v>1</v>
      </c>
      <c r="Y9" s="163"/>
      <c r="AH9" s="163"/>
      <c r="AL9" s="163"/>
      <c r="AP9" s="163"/>
      <c r="BB9" s="167">
        <f t="shared" si="0"/>
        <v>11</v>
      </c>
    </row>
    <row r="10" spans="1:54">
      <c r="A10" s="159" t="s">
        <v>9</v>
      </c>
      <c r="B10" s="157">
        <v>1</v>
      </c>
      <c r="C10" s="157">
        <v>1</v>
      </c>
      <c r="Y10" s="163"/>
      <c r="AH10" s="163"/>
      <c r="AL10" s="164"/>
      <c r="AP10" s="163"/>
      <c r="BB10" s="167">
        <f t="shared" si="0"/>
        <v>2</v>
      </c>
    </row>
    <row r="11" spans="1:54">
      <c r="A11" s="159" t="s">
        <v>10</v>
      </c>
      <c r="B11" s="157">
        <v>1</v>
      </c>
      <c r="C11" s="157">
        <v>1</v>
      </c>
      <c r="D11" s="157">
        <v>1</v>
      </c>
      <c r="E11" s="171">
        <v>1</v>
      </c>
      <c r="F11" s="171">
        <v>1</v>
      </c>
      <c r="G11" s="171">
        <v>1</v>
      </c>
      <c r="H11" s="171">
        <v>1</v>
      </c>
      <c r="I11" s="171">
        <v>1</v>
      </c>
      <c r="J11" s="171">
        <v>1</v>
      </c>
      <c r="K11" s="171">
        <v>1</v>
      </c>
      <c r="L11" s="171">
        <v>1</v>
      </c>
      <c r="M11" s="171">
        <v>1</v>
      </c>
      <c r="N11" s="171">
        <v>1</v>
      </c>
      <c r="O11" s="171">
        <v>1</v>
      </c>
      <c r="P11" s="171">
        <v>1</v>
      </c>
      <c r="Q11" s="171">
        <v>1</v>
      </c>
      <c r="R11" s="171">
        <v>1</v>
      </c>
      <c r="S11" s="171">
        <v>1</v>
      </c>
      <c r="T11" s="171">
        <v>1</v>
      </c>
      <c r="U11" s="171">
        <v>1</v>
      </c>
      <c r="V11" s="171">
        <v>1</v>
      </c>
      <c r="W11" s="171">
        <v>1</v>
      </c>
      <c r="X11" s="171">
        <v>1</v>
      </c>
      <c r="Y11" s="163">
        <v>1</v>
      </c>
      <c r="Z11" s="171">
        <v>1</v>
      </c>
      <c r="AA11" s="171">
        <v>1</v>
      </c>
      <c r="AB11" s="171">
        <v>1</v>
      </c>
      <c r="AC11" s="171">
        <v>1</v>
      </c>
      <c r="AD11" s="171">
        <v>1</v>
      </c>
      <c r="AE11" s="171">
        <v>1</v>
      </c>
      <c r="AF11" s="171">
        <v>1</v>
      </c>
      <c r="AG11" s="171">
        <v>1</v>
      </c>
      <c r="AH11" s="163">
        <v>1</v>
      </c>
      <c r="AI11" s="171">
        <v>1</v>
      </c>
      <c r="AJ11" s="171">
        <v>1</v>
      </c>
      <c r="AK11" s="171">
        <v>1</v>
      </c>
      <c r="AL11" s="165"/>
      <c r="AO11" s="163"/>
      <c r="AP11" s="163"/>
      <c r="BB11" s="167">
        <f t="shared" si="0"/>
        <v>36</v>
      </c>
    </row>
    <row r="12" spans="1:54">
      <c r="A12" s="159" t="s">
        <v>11</v>
      </c>
      <c r="B12" s="157">
        <v>1</v>
      </c>
      <c r="C12" s="157">
        <v>1</v>
      </c>
      <c r="D12" s="157">
        <v>1</v>
      </c>
      <c r="AL12" s="164"/>
      <c r="AO12" s="163"/>
      <c r="BB12" s="167">
        <f t="shared" si="0"/>
        <v>3</v>
      </c>
    </row>
    <row r="13" spans="1:54">
      <c r="A13" s="159" t="s">
        <v>12</v>
      </c>
      <c r="B13" s="157">
        <v>1</v>
      </c>
      <c r="C13" s="157">
        <v>1</v>
      </c>
      <c r="D13" s="157">
        <v>1</v>
      </c>
      <c r="E13" s="171">
        <v>1</v>
      </c>
      <c r="F13" s="171">
        <v>1</v>
      </c>
      <c r="G13" s="171">
        <v>1</v>
      </c>
      <c r="H13" s="171">
        <v>1</v>
      </c>
      <c r="I13" s="171">
        <v>1</v>
      </c>
      <c r="J13" s="171">
        <v>1</v>
      </c>
      <c r="K13" s="171">
        <v>1</v>
      </c>
      <c r="L13" s="171">
        <v>1</v>
      </c>
      <c r="M13" s="171">
        <v>1</v>
      </c>
      <c r="N13" s="171">
        <v>1</v>
      </c>
      <c r="O13" s="171">
        <v>1</v>
      </c>
      <c r="P13" s="171">
        <v>1</v>
      </c>
      <c r="Q13" s="171">
        <v>1</v>
      </c>
      <c r="R13" s="171">
        <v>1</v>
      </c>
      <c r="S13" s="171">
        <v>1</v>
      </c>
      <c r="Y13" s="163"/>
      <c r="AH13" s="163"/>
      <c r="AL13" s="163"/>
      <c r="AO13" s="163"/>
      <c r="AP13" s="163"/>
      <c r="BB13" s="167">
        <f t="shared" si="0"/>
        <v>18</v>
      </c>
    </row>
    <row r="14" spans="1:54">
      <c r="A14" s="159" t="s">
        <v>13</v>
      </c>
      <c r="B14" s="157">
        <v>1</v>
      </c>
      <c r="C14" s="157">
        <v>1</v>
      </c>
      <c r="Y14" s="163"/>
      <c r="AH14" s="163"/>
      <c r="AL14" s="163"/>
      <c r="AO14" s="163"/>
      <c r="AP14" s="163"/>
      <c r="BB14" s="167">
        <f t="shared" si="0"/>
        <v>2</v>
      </c>
    </row>
    <row r="15" spans="1:54">
      <c r="A15" s="159" t="s">
        <v>14</v>
      </c>
      <c r="B15" s="157">
        <v>1</v>
      </c>
      <c r="C15" s="157">
        <v>1</v>
      </c>
      <c r="D15" s="157">
        <v>1</v>
      </c>
      <c r="E15" s="171">
        <v>1</v>
      </c>
      <c r="F15" s="171">
        <v>1</v>
      </c>
      <c r="G15" s="171">
        <v>1</v>
      </c>
      <c r="H15" s="171">
        <v>1</v>
      </c>
      <c r="I15" s="171">
        <v>1</v>
      </c>
      <c r="J15" s="171">
        <v>1</v>
      </c>
      <c r="K15" s="171">
        <v>1</v>
      </c>
      <c r="L15" s="171">
        <v>1</v>
      </c>
      <c r="M15" s="171">
        <v>1</v>
      </c>
      <c r="N15" s="171">
        <v>1</v>
      </c>
      <c r="O15" s="171">
        <v>1</v>
      </c>
      <c r="P15" s="171">
        <v>1</v>
      </c>
      <c r="Q15" s="171">
        <v>1</v>
      </c>
      <c r="R15" s="171">
        <v>1</v>
      </c>
      <c r="S15" s="171">
        <v>1</v>
      </c>
      <c r="T15" s="171">
        <v>1</v>
      </c>
      <c r="Y15" s="163"/>
      <c r="AH15" s="163"/>
      <c r="AL15" s="163"/>
      <c r="AP15" s="163"/>
      <c r="BB15" s="167">
        <f t="shared" si="0"/>
        <v>19</v>
      </c>
    </row>
    <row r="16" spans="1:54">
      <c r="A16" s="159" t="s">
        <v>15</v>
      </c>
      <c r="Y16" s="163"/>
      <c r="AH16" s="163"/>
      <c r="AL16" s="163"/>
      <c r="AO16" s="163"/>
      <c r="AP16" s="163"/>
      <c r="BB16" s="167">
        <f t="shared" si="0"/>
        <v>0</v>
      </c>
    </row>
    <row r="17" spans="1:57">
      <c r="A17" s="159" t="s">
        <v>16</v>
      </c>
      <c r="B17" s="157">
        <v>1</v>
      </c>
      <c r="C17" s="157">
        <v>1</v>
      </c>
      <c r="D17" s="157">
        <v>1</v>
      </c>
      <c r="E17" s="171">
        <v>1</v>
      </c>
      <c r="F17" s="171">
        <v>1</v>
      </c>
      <c r="G17" s="171">
        <v>1</v>
      </c>
      <c r="H17" s="171">
        <v>1</v>
      </c>
      <c r="I17" s="171">
        <v>1</v>
      </c>
      <c r="AL17" s="163"/>
      <c r="AO17" s="163"/>
      <c r="BB17" s="167">
        <f t="shared" si="0"/>
        <v>8</v>
      </c>
      <c r="BE17" s="163"/>
    </row>
    <row r="18" spans="1:57">
      <c r="A18" s="159" t="s">
        <v>17</v>
      </c>
      <c r="B18" s="157">
        <v>1</v>
      </c>
      <c r="C18" s="157">
        <v>1</v>
      </c>
      <c r="D18" s="157">
        <v>1</v>
      </c>
      <c r="E18" s="171">
        <v>1</v>
      </c>
      <c r="F18" s="171">
        <v>1</v>
      </c>
      <c r="G18" s="171">
        <v>1</v>
      </c>
      <c r="H18" s="171">
        <v>1</v>
      </c>
      <c r="I18" s="171">
        <v>1</v>
      </c>
      <c r="J18" s="171">
        <v>1</v>
      </c>
      <c r="K18" s="171">
        <v>1</v>
      </c>
      <c r="L18" s="171">
        <v>1</v>
      </c>
      <c r="M18" s="171">
        <v>1</v>
      </c>
      <c r="N18" s="171">
        <v>1</v>
      </c>
      <c r="O18" s="171">
        <v>1</v>
      </c>
      <c r="P18" s="171">
        <v>1</v>
      </c>
      <c r="Q18" s="171">
        <v>1</v>
      </c>
      <c r="R18" s="171">
        <v>1</v>
      </c>
      <c r="S18" s="171">
        <v>1</v>
      </c>
      <c r="T18" s="171">
        <v>1</v>
      </c>
      <c r="U18" s="171">
        <v>1</v>
      </c>
      <c r="V18" s="171">
        <v>1</v>
      </c>
      <c r="W18" s="171">
        <v>1</v>
      </c>
      <c r="X18" s="171">
        <v>1</v>
      </c>
      <c r="Y18" s="163">
        <v>1</v>
      </c>
      <c r="Z18" s="171">
        <v>1</v>
      </c>
      <c r="AA18" s="171">
        <v>1</v>
      </c>
      <c r="AB18" s="171">
        <v>1</v>
      </c>
      <c r="AC18" s="171">
        <v>1</v>
      </c>
      <c r="AD18" s="171">
        <v>1</v>
      </c>
      <c r="AE18" s="171">
        <v>1</v>
      </c>
      <c r="AF18" s="171">
        <v>1</v>
      </c>
      <c r="AG18" s="171">
        <v>1</v>
      </c>
      <c r="AH18" s="163">
        <v>1</v>
      </c>
      <c r="AI18" s="171">
        <v>1</v>
      </c>
      <c r="AJ18" s="171">
        <v>1</v>
      </c>
      <c r="AK18" s="171">
        <v>1</v>
      </c>
      <c r="AL18" s="163"/>
      <c r="AO18" s="163"/>
      <c r="AP18" s="163"/>
      <c r="BB18" s="167">
        <f t="shared" si="0"/>
        <v>36</v>
      </c>
      <c r="BE18" s="163"/>
    </row>
    <row r="19" spans="1:57">
      <c r="A19" s="159" t="s">
        <v>93</v>
      </c>
      <c r="B19" s="157">
        <v>1</v>
      </c>
      <c r="C19" s="157">
        <v>1</v>
      </c>
      <c r="D19" s="157">
        <v>1</v>
      </c>
      <c r="E19" s="171">
        <v>1</v>
      </c>
      <c r="F19" s="171">
        <v>1</v>
      </c>
      <c r="G19" s="171">
        <v>1</v>
      </c>
      <c r="H19" s="171">
        <v>1</v>
      </c>
      <c r="I19" s="171">
        <v>1</v>
      </c>
      <c r="J19" s="171">
        <v>1</v>
      </c>
      <c r="K19" s="171">
        <v>1</v>
      </c>
      <c r="L19" s="171">
        <v>1</v>
      </c>
      <c r="M19" s="171">
        <v>1</v>
      </c>
      <c r="N19" s="171">
        <v>1</v>
      </c>
      <c r="O19" s="171">
        <v>1</v>
      </c>
      <c r="P19" s="171">
        <v>1</v>
      </c>
      <c r="Q19" s="171">
        <v>1</v>
      </c>
      <c r="R19" s="171">
        <v>1</v>
      </c>
      <c r="S19" s="171">
        <v>1</v>
      </c>
      <c r="T19" s="171">
        <v>1</v>
      </c>
      <c r="U19" s="171">
        <v>1</v>
      </c>
      <c r="V19" s="171">
        <v>1</v>
      </c>
      <c r="W19" s="171">
        <v>1</v>
      </c>
      <c r="X19" s="171">
        <v>1</v>
      </c>
      <c r="Y19" s="163">
        <v>1</v>
      </c>
      <c r="Z19" s="171">
        <v>1</v>
      </c>
      <c r="AA19" s="171">
        <v>1</v>
      </c>
      <c r="AB19" s="171">
        <v>1</v>
      </c>
      <c r="AC19" s="171">
        <v>1</v>
      </c>
      <c r="AD19" s="171">
        <v>1</v>
      </c>
      <c r="AE19" s="171">
        <v>1</v>
      </c>
      <c r="AF19" s="171">
        <v>1</v>
      </c>
      <c r="AG19" s="171">
        <v>1</v>
      </c>
      <c r="AH19" s="163">
        <v>1</v>
      </c>
      <c r="AL19" s="163"/>
      <c r="AO19" s="163"/>
      <c r="AP19" s="163"/>
      <c r="BB19" s="167">
        <f t="shared" si="0"/>
        <v>33</v>
      </c>
      <c r="BE19" s="163"/>
    </row>
    <row r="20" spans="1:57">
      <c r="A20" s="159" t="s">
        <v>19</v>
      </c>
      <c r="Y20" s="163"/>
      <c r="AH20" s="163"/>
      <c r="AL20" s="164"/>
      <c r="AO20" s="163"/>
      <c r="AP20" s="163"/>
      <c r="BB20" s="167">
        <f t="shared" si="0"/>
        <v>0</v>
      </c>
      <c r="BE20" s="163"/>
    </row>
    <row r="21" spans="1:57">
      <c r="A21" s="159" t="s">
        <v>20</v>
      </c>
      <c r="B21" s="157">
        <v>1</v>
      </c>
      <c r="C21" s="157">
        <v>1</v>
      </c>
      <c r="D21" s="157">
        <v>1</v>
      </c>
      <c r="E21" s="171">
        <v>1</v>
      </c>
      <c r="F21" s="171">
        <v>1</v>
      </c>
      <c r="G21" s="171">
        <v>1</v>
      </c>
      <c r="H21" s="171">
        <v>1</v>
      </c>
      <c r="I21" s="217">
        <v>1</v>
      </c>
      <c r="J21" s="217">
        <v>1</v>
      </c>
      <c r="K21" s="171">
        <v>1</v>
      </c>
      <c r="L21" s="171">
        <v>1</v>
      </c>
      <c r="M21" s="171">
        <v>1</v>
      </c>
      <c r="N21" s="171">
        <v>1</v>
      </c>
      <c r="O21" s="171">
        <v>1</v>
      </c>
      <c r="P21" s="171">
        <v>1</v>
      </c>
      <c r="Q21" s="171">
        <v>1</v>
      </c>
      <c r="R21" s="171">
        <v>1</v>
      </c>
      <c r="S21" s="171">
        <v>1</v>
      </c>
      <c r="T21" s="171">
        <v>1</v>
      </c>
      <c r="U21" s="171">
        <v>1</v>
      </c>
      <c r="V21" s="171">
        <v>1</v>
      </c>
      <c r="W21" s="171">
        <v>1</v>
      </c>
      <c r="X21" s="171">
        <v>1</v>
      </c>
      <c r="Y21" s="163">
        <v>1</v>
      </c>
      <c r="Z21" s="171">
        <v>1</v>
      </c>
      <c r="AA21" s="171">
        <v>1</v>
      </c>
      <c r="AB21" s="171">
        <v>1</v>
      </c>
      <c r="AC21" s="171">
        <v>1</v>
      </c>
      <c r="AD21" s="171">
        <v>1</v>
      </c>
      <c r="AE21" s="171">
        <v>1</v>
      </c>
      <c r="AF21" s="171">
        <v>1</v>
      </c>
      <c r="AG21" s="171">
        <v>1</v>
      </c>
      <c r="AH21" s="163"/>
      <c r="AL21" s="165"/>
      <c r="AO21" s="164"/>
      <c r="AP21" s="163"/>
      <c r="BB21" s="167">
        <f t="shared" si="0"/>
        <v>32</v>
      </c>
      <c r="BE21" s="163"/>
    </row>
    <row r="22" spans="1:57">
      <c r="A22" s="159" t="s">
        <v>21</v>
      </c>
      <c r="B22" s="157">
        <v>1</v>
      </c>
      <c r="C22" s="157">
        <v>1</v>
      </c>
      <c r="D22" s="157">
        <v>1</v>
      </c>
      <c r="E22" s="171">
        <v>1</v>
      </c>
      <c r="F22" s="171">
        <v>1</v>
      </c>
      <c r="G22" s="171">
        <v>1</v>
      </c>
      <c r="H22" s="217">
        <v>1</v>
      </c>
      <c r="I22" s="217">
        <v>1</v>
      </c>
      <c r="J22" s="217">
        <v>1</v>
      </c>
      <c r="K22" s="171">
        <v>1</v>
      </c>
      <c r="L22" s="171">
        <v>1</v>
      </c>
      <c r="M22" s="171">
        <v>1</v>
      </c>
      <c r="N22" s="171">
        <v>1</v>
      </c>
      <c r="O22" s="171">
        <v>1</v>
      </c>
      <c r="P22" s="171">
        <v>1</v>
      </c>
      <c r="Q22" s="171">
        <v>1</v>
      </c>
      <c r="AL22" s="164"/>
      <c r="AO22" s="165"/>
      <c r="BB22" s="167">
        <f t="shared" si="0"/>
        <v>16</v>
      </c>
      <c r="BE22" s="164"/>
    </row>
    <row r="23" spans="1:57">
      <c r="A23" s="159" t="s">
        <v>22</v>
      </c>
      <c r="G23" s="216" t="s">
        <v>114</v>
      </c>
      <c r="J23" s="216" t="s">
        <v>114</v>
      </c>
      <c r="Y23" s="163"/>
      <c r="AH23" s="163"/>
      <c r="AL23" s="163"/>
      <c r="AO23" s="163"/>
      <c r="AP23" s="163"/>
      <c r="BB23" s="167">
        <f t="shared" si="0"/>
        <v>0</v>
      </c>
      <c r="BD23" s="163"/>
      <c r="BE23" s="164"/>
    </row>
    <row r="24" spans="1:57">
      <c r="A24" s="159" t="s">
        <v>23</v>
      </c>
      <c r="B24" s="157">
        <v>1</v>
      </c>
      <c r="C24" s="157">
        <v>1</v>
      </c>
      <c r="D24" s="157">
        <v>1</v>
      </c>
      <c r="E24" s="171">
        <v>1</v>
      </c>
      <c r="F24" s="171">
        <v>1</v>
      </c>
      <c r="G24" s="171">
        <v>1</v>
      </c>
      <c r="H24" s="171">
        <v>1</v>
      </c>
      <c r="I24" s="171">
        <v>1</v>
      </c>
      <c r="Y24" s="163"/>
      <c r="AH24" s="163"/>
      <c r="AL24" s="163"/>
      <c r="AO24" s="163"/>
      <c r="AP24" s="163"/>
      <c r="BB24" s="167">
        <f t="shared" si="0"/>
        <v>8</v>
      </c>
      <c r="BD24" s="163"/>
      <c r="BE24" s="163"/>
    </row>
    <row r="25" spans="1:57">
      <c r="A25" s="159" t="s">
        <v>24</v>
      </c>
      <c r="B25" s="157">
        <v>1</v>
      </c>
      <c r="C25" s="157">
        <v>1</v>
      </c>
      <c r="D25" s="157">
        <v>1</v>
      </c>
      <c r="E25" s="171">
        <v>1</v>
      </c>
      <c r="F25" s="171">
        <v>1</v>
      </c>
      <c r="G25" s="171">
        <v>1</v>
      </c>
      <c r="Y25" s="163"/>
      <c r="AH25" s="163"/>
      <c r="AK25" s="163"/>
      <c r="AL25" s="163"/>
      <c r="AO25" s="163"/>
      <c r="AP25" s="163"/>
      <c r="BB25" s="167">
        <f t="shared" si="0"/>
        <v>6</v>
      </c>
      <c r="BD25" s="163"/>
      <c r="BE25" s="163"/>
    </row>
    <row r="26" spans="1:57">
      <c r="A26" s="159" t="s">
        <v>25</v>
      </c>
      <c r="B26" s="216">
        <v>1</v>
      </c>
      <c r="C26" s="216">
        <v>1</v>
      </c>
      <c r="D26" s="216">
        <v>1</v>
      </c>
      <c r="E26" s="217">
        <v>1</v>
      </c>
      <c r="F26" s="217">
        <v>1</v>
      </c>
      <c r="G26" s="217">
        <v>1</v>
      </c>
      <c r="H26" s="217">
        <v>1</v>
      </c>
      <c r="I26" s="217">
        <v>1</v>
      </c>
      <c r="J26" s="217">
        <v>1</v>
      </c>
      <c r="K26" s="217">
        <v>1</v>
      </c>
      <c r="L26" s="217">
        <v>1</v>
      </c>
      <c r="M26" s="217">
        <v>1</v>
      </c>
      <c r="N26" s="171">
        <v>1</v>
      </c>
      <c r="O26" s="171">
        <v>1</v>
      </c>
      <c r="P26" s="171">
        <v>1</v>
      </c>
      <c r="Q26" s="171">
        <v>1</v>
      </c>
      <c r="R26" s="171">
        <v>1</v>
      </c>
      <c r="S26" s="171">
        <v>1</v>
      </c>
      <c r="T26" s="171">
        <v>1</v>
      </c>
      <c r="U26" s="171">
        <v>1</v>
      </c>
      <c r="V26" s="171">
        <v>1</v>
      </c>
      <c r="W26" s="171">
        <v>1</v>
      </c>
      <c r="X26" s="171">
        <v>1</v>
      </c>
      <c r="Y26" s="171">
        <v>1</v>
      </c>
      <c r="Z26" s="171">
        <v>1</v>
      </c>
      <c r="AA26" s="171">
        <v>1</v>
      </c>
      <c r="AB26" s="171">
        <v>1</v>
      </c>
      <c r="AC26" s="171">
        <v>1</v>
      </c>
      <c r="AD26" s="171">
        <v>1</v>
      </c>
      <c r="AE26" s="171">
        <v>1</v>
      </c>
      <c r="AK26" s="163"/>
      <c r="AL26" s="163"/>
      <c r="AO26" s="163"/>
      <c r="AP26" s="163"/>
      <c r="BB26" s="167">
        <f t="shared" si="0"/>
        <v>30</v>
      </c>
      <c r="BE26" s="163"/>
    </row>
    <row r="27" spans="1:57">
      <c r="A27" s="159" t="s">
        <v>26</v>
      </c>
      <c r="B27" s="216">
        <v>1</v>
      </c>
      <c r="C27" s="216">
        <v>1</v>
      </c>
      <c r="D27" s="216">
        <v>1</v>
      </c>
      <c r="E27" s="217">
        <v>1</v>
      </c>
      <c r="F27" s="216" t="s">
        <v>114</v>
      </c>
      <c r="G27" s="216" t="s">
        <v>114</v>
      </c>
      <c r="H27" s="216" t="s">
        <v>114</v>
      </c>
      <c r="J27" s="216" t="s">
        <v>114</v>
      </c>
      <c r="L27" s="216" t="s">
        <v>114</v>
      </c>
      <c r="M27" s="216" t="s">
        <v>114</v>
      </c>
      <c r="Y27" s="163"/>
      <c r="AH27" s="163"/>
      <c r="AK27" s="163"/>
      <c r="AL27" s="163"/>
      <c r="AO27" s="163"/>
      <c r="AP27" s="163"/>
      <c r="BB27" s="167">
        <f t="shared" si="0"/>
        <v>4</v>
      </c>
      <c r="BD27" s="163"/>
      <c r="BE27" s="163"/>
    </row>
    <row r="28" spans="1:57">
      <c r="A28" s="159" t="s">
        <v>27</v>
      </c>
      <c r="B28" s="216">
        <v>1</v>
      </c>
      <c r="C28" s="216">
        <v>1</v>
      </c>
      <c r="D28" s="216">
        <v>1</v>
      </c>
      <c r="E28" s="217">
        <v>1</v>
      </c>
      <c r="F28" s="217">
        <v>1</v>
      </c>
      <c r="G28" s="217">
        <v>1</v>
      </c>
      <c r="H28" s="217">
        <v>1</v>
      </c>
      <c r="I28" s="217">
        <v>1</v>
      </c>
      <c r="J28" s="217">
        <v>1</v>
      </c>
      <c r="K28" s="217">
        <v>1</v>
      </c>
      <c r="L28" s="217">
        <v>1</v>
      </c>
      <c r="M28" s="217">
        <v>1</v>
      </c>
      <c r="N28" s="217">
        <v>1</v>
      </c>
      <c r="O28" s="217">
        <v>1</v>
      </c>
      <c r="P28" s="171">
        <v>1</v>
      </c>
      <c r="Q28" s="217">
        <v>1</v>
      </c>
      <c r="R28" s="171">
        <v>1</v>
      </c>
      <c r="S28" s="171">
        <v>1</v>
      </c>
      <c r="T28" s="171">
        <v>1</v>
      </c>
      <c r="U28" s="171">
        <v>1</v>
      </c>
      <c r="V28" s="171">
        <v>1</v>
      </c>
      <c r="W28" s="171">
        <v>1</v>
      </c>
      <c r="X28" s="171">
        <v>1</v>
      </c>
      <c r="Y28" s="163">
        <v>1</v>
      </c>
      <c r="Z28" s="171">
        <v>1</v>
      </c>
      <c r="AA28" s="171">
        <v>1</v>
      </c>
      <c r="AB28" s="171">
        <v>1</v>
      </c>
      <c r="AC28" s="171">
        <v>1</v>
      </c>
      <c r="AD28" s="171">
        <v>1</v>
      </c>
      <c r="AE28" s="171">
        <v>1</v>
      </c>
      <c r="AF28" s="171">
        <v>1</v>
      </c>
      <c r="AG28" s="171">
        <v>1</v>
      </c>
      <c r="AH28" s="163">
        <v>1</v>
      </c>
      <c r="AI28" s="171">
        <v>1</v>
      </c>
      <c r="AJ28" s="171">
        <v>1</v>
      </c>
      <c r="AK28" s="163"/>
      <c r="AL28" s="163"/>
      <c r="AO28" s="163"/>
      <c r="AP28" s="163"/>
      <c r="BB28" s="167">
        <f t="shared" si="0"/>
        <v>35</v>
      </c>
      <c r="BD28" s="163"/>
      <c r="BE28" s="163"/>
    </row>
    <row r="29" spans="1:57">
      <c r="A29" s="159" t="s">
        <v>28</v>
      </c>
      <c r="B29" s="216" t="s">
        <v>114</v>
      </c>
      <c r="C29" s="216" t="s">
        <v>114</v>
      </c>
      <c r="Y29" s="163"/>
      <c r="AH29" s="163"/>
      <c r="AL29" s="164"/>
      <c r="AO29" s="163"/>
      <c r="AP29" s="163"/>
      <c r="BB29" s="167">
        <f t="shared" si="0"/>
        <v>0</v>
      </c>
      <c r="BD29" s="163"/>
      <c r="BE29" s="163"/>
    </row>
    <row r="30" spans="1:57">
      <c r="A30" s="159" t="s">
        <v>94</v>
      </c>
      <c r="B30" s="157">
        <v>1</v>
      </c>
      <c r="C30" s="216">
        <v>1</v>
      </c>
      <c r="D30" s="216">
        <v>1</v>
      </c>
      <c r="E30" s="216">
        <v>1</v>
      </c>
      <c r="F30" s="217">
        <v>1</v>
      </c>
      <c r="G30" s="217">
        <v>1</v>
      </c>
      <c r="H30" s="217" t="s">
        <v>114</v>
      </c>
      <c r="I30" s="217" t="s">
        <v>114</v>
      </c>
      <c r="J30" s="217" t="s">
        <v>114</v>
      </c>
      <c r="Y30" s="163"/>
      <c r="AH30" s="163"/>
      <c r="AK30" s="163"/>
      <c r="AL30" s="165"/>
      <c r="AO30" s="164"/>
      <c r="AP30" s="163"/>
      <c r="BB30" s="167">
        <f t="shared" si="0"/>
        <v>6</v>
      </c>
      <c r="BD30" s="163"/>
      <c r="BE30" s="163"/>
    </row>
    <row r="31" spans="1:57">
      <c r="A31" s="159" t="s">
        <v>30</v>
      </c>
      <c r="B31" s="157">
        <v>1</v>
      </c>
      <c r="Y31" s="163"/>
      <c r="AH31" s="163"/>
      <c r="AK31" s="163"/>
      <c r="AL31" s="164"/>
      <c r="AO31" s="165"/>
      <c r="AP31" s="163"/>
      <c r="BB31" s="167">
        <f t="shared" si="0"/>
        <v>1</v>
      </c>
      <c r="BD31" s="163"/>
      <c r="BE31" s="164"/>
    </row>
    <row r="32" spans="1:57">
      <c r="A32" s="159" t="s">
        <v>31</v>
      </c>
      <c r="B32" s="216">
        <v>1</v>
      </c>
      <c r="C32" s="157">
        <v>1</v>
      </c>
      <c r="D32" s="157">
        <v>1</v>
      </c>
      <c r="E32" s="157">
        <v>1</v>
      </c>
      <c r="F32" s="217">
        <v>1</v>
      </c>
      <c r="G32" s="217">
        <v>1</v>
      </c>
      <c r="H32" s="216">
        <v>1</v>
      </c>
      <c r="I32" s="216" t="s">
        <v>114</v>
      </c>
      <c r="J32" s="216" t="s">
        <v>114</v>
      </c>
      <c r="K32" s="216" t="s">
        <v>114</v>
      </c>
      <c r="R32" s="216" t="s">
        <v>114</v>
      </c>
      <c r="AK32" s="163"/>
      <c r="AL32" s="163"/>
      <c r="AO32" s="164"/>
      <c r="AP32" s="163"/>
      <c r="BB32" s="167">
        <f t="shared" si="0"/>
        <v>7</v>
      </c>
      <c r="BE32" s="165"/>
    </row>
    <row r="33" spans="1:59">
      <c r="A33" s="159" t="s">
        <v>32</v>
      </c>
      <c r="B33" s="157">
        <v>1</v>
      </c>
      <c r="C33" s="157">
        <v>1</v>
      </c>
      <c r="D33" s="157">
        <v>1</v>
      </c>
      <c r="E33" s="217">
        <v>1</v>
      </c>
      <c r="F33" s="171">
        <v>1</v>
      </c>
      <c r="G33" s="217">
        <v>1</v>
      </c>
      <c r="H33" s="217">
        <v>1</v>
      </c>
      <c r="I33" s="217">
        <v>1</v>
      </c>
      <c r="J33" s="171">
        <v>1</v>
      </c>
      <c r="K33" s="217">
        <v>1</v>
      </c>
      <c r="L33" s="171">
        <v>1</v>
      </c>
      <c r="M33" s="171">
        <v>1</v>
      </c>
      <c r="N33" s="171">
        <v>1</v>
      </c>
      <c r="O33" s="171">
        <v>1</v>
      </c>
      <c r="P33" s="171">
        <v>1</v>
      </c>
      <c r="Q33" s="171">
        <v>1</v>
      </c>
      <c r="R33" s="171">
        <v>1</v>
      </c>
      <c r="S33" s="171">
        <v>1</v>
      </c>
      <c r="T33" s="171">
        <v>1</v>
      </c>
      <c r="U33" s="171">
        <v>1</v>
      </c>
      <c r="V33" s="171">
        <v>1</v>
      </c>
      <c r="W33" s="171">
        <v>1</v>
      </c>
      <c r="X33" s="171">
        <v>1</v>
      </c>
      <c r="Y33" s="163">
        <v>1</v>
      </c>
      <c r="Z33" s="171">
        <v>1</v>
      </c>
      <c r="AH33" s="163"/>
      <c r="AK33" s="163"/>
      <c r="AL33" s="163"/>
      <c r="AM33" s="163"/>
      <c r="AN33" s="163"/>
      <c r="AO33" s="163"/>
      <c r="AP33" s="163"/>
      <c r="BB33" s="167">
        <f t="shared" si="0"/>
        <v>25</v>
      </c>
      <c r="BD33" s="163"/>
      <c r="BE33" s="164"/>
    </row>
    <row r="34" spans="1:59">
      <c r="A34" s="159" t="s">
        <v>33</v>
      </c>
      <c r="B34" s="157">
        <v>1</v>
      </c>
      <c r="C34" s="157">
        <v>1</v>
      </c>
      <c r="F34" s="216" t="s">
        <v>114</v>
      </c>
      <c r="H34" s="216"/>
      <c r="L34" s="216" t="s">
        <v>114</v>
      </c>
      <c r="M34" s="216" t="s">
        <v>114</v>
      </c>
      <c r="Y34" s="163"/>
      <c r="AH34" s="163"/>
      <c r="AL34" s="163"/>
      <c r="AO34" s="163"/>
      <c r="AP34" s="163"/>
      <c r="BB34" s="167">
        <f t="shared" si="0"/>
        <v>2</v>
      </c>
      <c r="BD34" s="163"/>
      <c r="BE34" s="163"/>
    </row>
    <row r="35" spans="1:59">
      <c r="A35" s="159" t="s">
        <v>34</v>
      </c>
      <c r="B35" s="216">
        <v>1</v>
      </c>
      <c r="C35" s="216">
        <v>1</v>
      </c>
      <c r="D35" s="216">
        <v>1</v>
      </c>
      <c r="E35" s="217">
        <v>1</v>
      </c>
      <c r="F35" s="217">
        <v>1</v>
      </c>
      <c r="G35" s="171">
        <v>1</v>
      </c>
      <c r="H35" s="217">
        <v>1</v>
      </c>
      <c r="I35" s="171">
        <v>1</v>
      </c>
      <c r="J35" s="217">
        <v>1</v>
      </c>
      <c r="K35" s="171">
        <v>1</v>
      </c>
      <c r="L35" s="217">
        <v>1</v>
      </c>
      <c r="M35" s="217">
        <v>1</v>
      </c>
      <c r="N35" s="171">
        <v>1</v>
      </c>
      <c r="O35" s="217">
        <v>1</v>
      </c>
      <c r="P35" s="171">
        <v>1</v>
      </c>
      <c r="Q35" s="217">
        <v>1</v>
      </c>
      <c r="R35" s="217">
        <v>1</v>
      </c>
      <c r="S35" s="171">
        <v>1</v>
      </c>
      <c r="T35" s="171">
        <v>1</v>
      </c>
      <c r="U35" s="171">
        <v>1</v>
      </c>
      <c r="V35" s="171">
        <v>1</v>
      </c>
      <c r="W35" s="171">
        <v>1</v>
      </c>
      <c r="X35" s="171">
        <v>1</v>
      </c>
      <c r="Y35" s="163">
        <v>1</v>
      </c>
      <c r="Z35" s="171">
        <v>1</v>
      </c>
      <c r="AA35" s="171">
        <v>1</v>
      </c>
      <c r="AH35" s="163"/>
      <c r="AK35" s="163"/>
      <c r="AL35" s="163"/>
      <c r="AO35" s="163"/>
      <c r="AP35" s="164"/>
      <c r="BB35" s="167">
        <f t="shared" si="0"/>
        <v>26</v>
      </c>
      <c r="BD35" s="163"/>
      <c r="BE35" s="163"/>
    </row>
    <row r="36" spans="1:59">
      <c r="A36" s="159" t="s">
        <v>35</v>
      </c>
      <c r="AK36" s="163"/>
      <c r="AL36" s="163"/>
      <c r="AO36" s="163"/>
      <c r="AP36" s="164"/>
      <c r="BB36" s="167">
        <f t="shared" si="0"/>
        <v>0</v>
      </c>
      <c r="BE36" s="163"/>
    </row>
    <row r="37" spans="1:59">
      <c r="A37" s="159" t="s">
        <v>36</v>
      </c>
      <c r="B37" s="157">
        <v>1</v>
      </c>
      <c r="C37" s="157">
        <v>1</v>
      </c>
      <c r="Y37" s="163"/>
      <c r="AH37" s="163"/>
      <c r="AO37" s="163"/>
      <c r="AP37" s="163"/>
      <c r="BB37" s="167">
        <f t="shared" si="0"/>
        <v>2</v>
      </c>
      <c r="BE37" s="163"/>
    </row>
    <row r="38" spans="1:59">
      <c r="A38" s="159" t="s">
        <v>37</v>
      </c>
      <c r="B38" s="157">
        <v>1</v>
      </c>
      <c r="C38" s="157">
        <v>1</v>
      </c>
      <c r="D38" s="157">
        <v>1</v>
      </c>
      <c r="E38" s="171">
        <v>1</v>
      </c>
      <c r="F38" s="171">
        <v>1</v>
      </c>
      <c r="G38" s="171">
        <v>1</v>
      </c>
      <c r="H38" s="171">
        <v>1</v>
      </c>
      <c r="I38" s="171">
        <v>1</v>
      </c>
      <c r="J38" s="171">
        <v>1</v>
      </c>
      <c r="K38" s="171">
        <v>1</v>
      </c>
      <c r="L38" s="171">
        <v>1</v>
      </c>
      <c r="M38" s="171">
        <v>1</v>
      </c>
      <c r="N38" s="171">
        <v>1</v>
      </c>
      <c r="O38" s="171">
        <v>1</v>
      </c>
      <c r="P38" s="171">
        <v>1</v>
      </c>
      <c r="Y38" s="163"/>
      <c r="AH38" s="163"/>
      <c r="AO38" s="165"/>
      <c r="AP38" s="163"/>
      <c r="BB38" s="167">
        <f t="shared" si="0"/>
        <v>15</v>
      </c>
      <c r="BE38" s="164"/>
    </row>
    <row r="39" spans="1:59">
      <c r="A39" s="159" t="s">
        <v>38</v>
      </c>
      <c r="AO39" s="164"/>
      <c r="AP39" s="163"/>
      <c r="BB39" s="167">
        <f t="shared" si="0"/>
        <v>0</v>
      </c>
      <c r="BE39" s="165"/>
    </row>
    <row r="40" spans="1:59">
      <c r="A40" s="159" t="s">
        <v>39</v>
      </c>
      <c r="B40" s="157">
        <v>1</v>
      </c>
      <c r="Y40" s="163"/>
      <c r="AH40" s="163"/>
      <c r="AO40" s="163"/>
      <c r="AP40" s="163"/>
      <c r="BB40" s="167">
        <f t="shared" si="0"/>
        <v>1</v>
      </c>
      <c r="BE40" s="164"/>
    </row>
    <row r="41" spans="1:59">
      <c r="A41" s="159" t="s">
        <v>40</v>
      </c>
      <c r="B41" s="157">
        <v>1</v>
      </c>
      <c r="C41" s="157">
        <v>1</v>
      </c>
      <c r="D41" s="157">
        <v>1</v>
      </c>
      <c r="E41" s="171">
        <v>1</v>
      </c>
      <c r="F41" s="171">
        <v>1</v>
      </c>
      <c r="G41" s="171">
        <v>1</v>
      </c>
      <c r="H41" s="171">
        <v>1</v>
      </c>
      <c r="I41" s="171">
        <v>1</v>
      </c>
      <c r="J41" s="171">
        <v>1</v>
      </c>
      <c r="K41" s="171">
        <v>1</v>
      </c>
      <c r="L41" s="171">
        <v>1</v>
      </c>
      <c r="M41" s="171">
        <v>1</v>
      </c>
      <c r="N41" s="171">
        <v>1</v>
      </c>
      <c r="O41" s="171">
        <v>1</v>
      </c>
      <c r="P41" s="171">
        <v>1</v>
      </c>
      <c r="Q41" s="171">
        <v>1</v>
      </c>
      <c r="R41" s="171">
        <v>1</v>
      </c>
      <c r="S41" s="171">
        <v>1</v>
      </c>
      <c r="T41" s="171">
        <v>1</v>
      </c>
      <c r="U41" s="171">
        <v>1</v>
      </c>
      <c r="V41" s="171">
        <v>1</v>
      </c>
      <c r="W41" s="171">
        <v>1</v>
      </c>
      <c r="X41" s="171">
        <v>1</v>
      </c>
      <c r="Y41" s="163">
        <v>1</v>
      </c>
      <c r="Z41" s="171">
        <v>1</v>
      </c>
      <c r="AA41" s="171">
        <v>1</v>
      </c>
      <c r="AB41" s="171">
        <v>1</v>
      </c>
      <c r="AC41" s="171">
        <v>1</v>
      </c>
      <c r="AD41" s="171">
        <v>1</v>
      </c>
      <c r="AE41" s="171">
        <v>1</v>
      </c>
      <c r="AF41" s="171">
        <v>1</v>
      </c>
      <c r="AG41" s="171">
        <v>1</v>
      </c>
      <c r="AH41" s="163">
        <v>1</v>
      </c>
      <c r="AI41" s="171">
        <v>1</v>
      </c>
      <c r="AJ41" s="171">
        <v>1</v>
      </c>
      <c r="AO41" s="163"/>
      <c r="AP41" s="163"/>
      <c r="BB41" s="167">
        <f t="shared" si="0"/>
        <v>35</v>
      </c>
      <c r="BE41" s="163"/>
    </row>
    <row r="42" spans="1:59">
      <c r="A42" s="159" t="s">
        <v>41</v>
      </c>
      <c r="Y42" s="163"/>
      <c r="AH42" s="163"/>
      <c r="AO42" s="163"/>
      <c r="AP42" s="163"/>
      <c r="BB42" s="167">
        <f t="shared" si="0"/>
        <v>0</v>
      </c>
      <c r="BE42" s="163"/>
    </row>
    <row r="43" spans="1:59">
      <c r="A43" s="159" t="s">
        <v>42</v>
      </c>
      <c r="Y43" s="163"/>
      <c r="AH43" s="163"/>
      <c r="AO43" s="163"/>
      <c r="AP43" s="163"/>
      <c r="BB43" s="167">
        <f t="shared" si="0"/>
        <v>0</v>
      </c>
      <c r="BE43" s="163"/>
    </row>
    <row r="44" spans="1:59">
      <c r="A44" s="160" t="s">
        <v>43</v>
      </c>
      <c r="B44" s="157">
        <v>1</v>
      </c>
      <c r="C44" s="157">
        <v>1</v>
      </c>
      <c r="D44" s="157">
        <v>1</v>
      </c>
      <c r="E44" s="171">
        <v>1</v>
      </c>
      <c r="F44" s="171">
        <v>1</v>
      </c>
      <c r="G44" s="171">
        <v>1</v>
      </c>
      <c r="H44" s="171">
        <v>1</v>
      </c>
      <c r="I44" s="171">
        <v>1</v>
      </c>
      <c r="J44" s="171">
        <v>1</v>
      </c>
      <c r="K44" s="171">
        <v>1</v>
      </c>
      <c r="AO44" s="163"/>
      <c r="BB44" s="167">
        <f t="shared" si="0"/>
        <v>10</v>
      </c>
      <c r="BE44" s="163"/>
    </row>
    <row r="45" spans="1:59" s="169" customFormat="1">
      <c r="A45" s="204" t="s">
        <v>44</v>
      </c>
      <c r="B45" s="169">
        <v>1</v>
      </c>
      <c r="C45" s="169">
        <v>1</v>
      </c>
      <c r="D45" s="169">
        <v>1</v>
      </c>
      <c r="E45" s="171">
        <v>1</v>
      </c>
      <c r="F45" s="171">
        <v>1</v>
      </c>
      <c r="G45" s="171">
        <v>1</v>
      </c>
      <c r="H45" s="171">
        <v>1</v>
      </c>
      <c r="I45" s="171">
        <v>1</v>
      </c>
      <c r="J45" s="171">
        <v>1</v>
      </c>
      <c r="K45" s="171">
        <v>1</v>
      </c>
      <c r="L45" s="171">
        <v>1</v>
      </c>
      <c r="M45" s="171">
        <v>1</v>
      </c>
      <c r="N45" s="171">
        <v>1</v>
      </c>
      <c r="O45" s="171">
        <v>1</v>
      </c>
      <c r="P45" s="171">
        <v>1</v>
      </c>
      <c r="Q45" s="171">
        <v>1</v>
      </c>
      <c r="R45" s="171">
        <v>1</v>
      </c>
      <c r="S45" s="171">
        <v>1</v>
      </c>
      <c r="T45" s="171">
        <v>1</v>
      </c>
      <c r="U45" s="171">
        <v>1</v>
      </c>
      <c r="V45" s="171">
        <v>1</v>
      </c>
      <c r="W45" s="171">
        <v>1</v>
      </c>
      <c r="X45" s="171">
        <v>1</v>
      </c>
      <c r="Y45" s="171">
        <v>1</v>
      </c>
      <c r="Z45" s="171">
        <v>1</v>
      </c>
      <c r="AA45" s="171">
        <v>1</v>
      </c>
      <c r="AB45" s="171">
        <v>1</v>
      </c>
      <c r="AC45" s="171">
        <v>1</v>
      </c>
      <c r="AD45" s="171">
        <v>1</v>
      </c>
      <c r="AE45" s="171">
        <v>1</v>
      </c>
      <c r="AF45" s="171">
        <v>1</v>
      </c>
      <c r="AG45" s="171">
        <v>1</v>
      </c>
      <c r="AH45" s="171">
        <v>1</v>
      </c>
      <c r="AI45" s="171">
        <v>1</v>
      </c>
      <c r="AJ45" s="171">
        <v>1</v>
      </c>
      <c r="AK45" s="171">
        <v>1</v>
      </c>
      <c r="AL45" s="171">
        <v>1</v>
      </c>
      <c r="AM45" s="171">
        <v>1</v>
      </c>
      <c r="AN45" s="171">
        <v>1</v>
      </c>
      <c r="AO45" s="205"/>
      <c r="BB45" s="206">
        <f t="shared" si="0"/>
        <v>39</v>
      </c>
      <c r="BE45" s="205"/>
    </row>
    <row r="46" spans="1:59" s="208" customFormat="1">
      <c r="A46" s="207" t="s">
        <v>102</v>
      </c>
      <c r="B46" s="208">
        <v>1</v>
      </c>
      <c r="C46" s="208">
        <v>1</v>
      </c>
      <c r="D46" s="208">
        <v>1</v>
      </c>
      <c r="E46" s="208">
        <v>1</v>
      </c>
      <c r="F46" s="208">
        <v>1</v>
      </c>
      <c r="G46" s="208">
        <v>1</v>
      </c>
      <c r="H46" s="208">
        <v>1</v>
      </c>
      <c r="I46" s="208">
        <v>1</v>
      </c>
      <c r="J46" s="208">
        <v>1</v>
      </c>
      <c r="K46" s="208">
        <v>1</v>
      </c>
      <c r="L46" s="208">
        <v>1</v>
      </c>
      <c r="AO46" s="209"/>
      <c r="BB46" s="210">
        <f t="shared" si="0"/>
        <v>11</v>
      </c>
      <c r="BE46" s="209"/>
    </row>
    <row r="47" spans="1:59">
      <c r="AO47" s="205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8">
        <f>SUM(BB2:BB46)</f>
        <v>562</v>
      </c>
      <c r="BC47" s="169"/>
      <c r="BD47" s="169"/>
      <c r="BE47" s="205"/>
      <c r="BF47" s="169"/>
      <c r="BG47" s="169"/>
    </row>
    <row r="48" spans="1:59">
      <c r="Y48" s="162" t="s">
        <v>64</v>
      </c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4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8">
        <f>BB47/4</f>
        <v>140.5</v>
      </c>
      <c r="BE48" s="163"/>
    </row>
    <row r="49" spans="1:57">
      <c r="AO49" s="165"/>
      <c r="BB49" s="167">
        <f>BB47/44</f>
        <v>12.772727272727273</v>
      </c>
      <c r="BC49" s="157" t="s">
        <v>46</v>
      </c>
      <c r="BE49" s="164"/>
    </row>
    <row r="50" spans="1:57">
      <c r="A50" s="157" t="s">
        <v>127</v>
      </c>
      <c r="AO50" s="164"/>
      <c r="BE50" s="165"/>
    </row>
    <row r="51" spans="1:57">
      <c r="A51" s="78" t="s">
        <v>12</v>
      </c>
      <c r="AO51" s="163"/>
      <c r="AU51" s="167" t="s">
        <v>113</v>
      </c>
      <c r="BE51" s="164"/>
    </row>
    <row r="52" spans="1:57">
      <c r="A52" s="78" t="s">
        <v>3</v>
      </c>
      <c r="AO52" s="163"/>
      <c r="AU52" s="167" t="s">
        <v>140</v>
      </c>
      <c r="BE52" s="163"/>
    </row>
    <row r="53" spans="1:57">
      <c r="A53" s="78" t="s">
        <v>32</v>
      </c>
      <c r="AU53" s="167" t="s">
        <v>141</v>
      </c>
      <c r="BE53" s="163"/>
    </row>
    <row r="54" spans="1:57">
      <c r="A54" s="78" t="s">
        <v>37</v>
      </c>
      <c r="AU54" s="167" t="s">
        <v>142</v>
      </c>
      <c r="BE54" s="163"/>
    </row>
    <row r="55" spans="1:57">
      <c r="A55" s="163"/>
      <c r="BE55" s="163"/>
    </row>
    <row r="56" spans="1:57">
      <c r="A56" s="164"/>
      <c r="BE56" s="163"/>
    </row>
    <row r="57" spans="1:57">
      <c r="A57" s="157"/>
      <c r="B57" s="163"/>
      <c r="AO57" s="163"/>
      <c r="BE57" s="163"/>
    </row>
    <row r="58" spans="1:57">
      <c r="B58" s="163"/>
      <c r="AO58" s="164"/>
      <c r="BE58" s="163"/>
    </row>
    <row r="59" spans="1:57">
      <c r="AO59" s="165"/>
      <c r="BE59" s="164"/>
    </row>
    <row r="60" spans="1:57">
      <c r="AO60" s="164"/>
      <c r="BE60" s="165"/>
    </row>
    <row r="61" spans="1:57">
      <c r="AO61" s="163"/>
      <c r="BE61" s="164"/>
    </row>
    <row r="62" spans="1:57">
      <c r="AO62" s="163"/>
      <c r="BE62" s="163"/>
    </row>
    <row r="63" spans="1:57">
      <c r="BE63" s="163"/>
    </row>
    <row r="64" spans="1:57">
      <c r="BE64" s="163"/>
    </row>
    <row r="65" spans="1:57">
      <c r="BE65" s="163"/>
    </row>
    <row r="66" spans="1:57">
      <c r="BE66" s="163"/>
    </row>
    <row r="67" spans="1:57">
      <c r="BE67" s="163"/>
    </row>
    <row r="68" spans="1:57">
      <c r="BE68" s="163"/>
    </row>
    <row r="69" spans="1:57">
      <c r="BE69" s="164"/>
    </row>
    <row r="70" spans="1:57">
      <c r="BE70" s="165"/>
    </row>
    <row r="71" spans="1:57">
      <c r="BE71" s="166"/>
    </row>
    <row r="72" spans="1:57">
      <c r="BE72" s="163"/>
    </row>
    <row r="73" spans="1:57">
      <c r="BE73" s="163"/>
    </row>
    <row r="74" spans="1:57">
      <c r="BE74" s="163"/>
    </row>
    <row r="75" spans="1:57">
      <c r="BE75" s="163"/>
    </row>
    <row r="76" spans="1:57">
      <c r="A76" s="157" t="s">
        <v>68</v>
      </c>
      <c r="BE76" s="163"/>
    </row>
    <row r="77" spans="1:57">
      <c r="AO77" s="163"/>
      <c r="BE77" s="163"/>
    </row>
    <row r="78" spans="1:57">
      <c r="AO78" s="164"/>
    </row>
    <row r="79" spans="1:57">
      <c r="AO79" s="165"/>
    </row>
    <row r="80" spans="1:57">
      <c r="AO80" s="164"/>
    </row>
    <row r="81" spans="41:41">
      <c r="AO81" s="163"/>
    </row>
    <row r="82" spans="41:41">
      <c r="AO82" s="163"/>
    </row>
    <row r="87" spans="41:41">
      <c r="AO87" s="163"/>
    </row>
    <row r="88" spans="41:41">
      <c r="AO88" s="164"/>
    </row>
    <row r="89" spans="41:41">
      <c r="AO89" s="165"/>
    </row>
    <row r="90" spans="41:41">
      <c r="AO90" s="164"/>
    </row>
    <row r="91" spans="41:41">
      <c r="AO91" s="163"/>
    </row>
    <row r="92" spans="41:41">
      <c r="AO92" s="163"/>
    </row>
  </sheetData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50" sqref="G50"/>
    </sheetView>
  </sheetViews>
  <sheetFormatPr defaultColWidth="8.42578125" defaultRowHeight="15"/>
  <cols>
    <col min="1" max="1" width="22.28515625" style="43" customWidth="1"/>
    <col min="2" max="2" width="4.7109375" style="25" customWidth="1"/>
    <col min="3" max="3" width="5.28515625" style="25" customWidth="1"/>
    <col min="4" max="4" width="4.140625" style="25" customWidth="1"/>
    <col min="5" max="5" width="13.42578125" style="25" bestFit="1" customWidth="1"/>
    <col min="6" max="6" width="14.42578125" style="25" customWidth="1"/>
    <col min="7" max="16384" width="8.42578125" style="25"/>
  </cols>
  <sheetData>
    <row r="1" spans="1:7" s="39" customFormat="1" ht="15.75" thickBot="1">
      <c r="A1" s="45" t="s">
        <v>69</v>
      </c>
      <c r="B1" s="44"/>
      <c r="C1" s="44"/>
      <c r="D1" s="44"/>
    </row>
    <row r="2" spans="1:7" s="47" customFormat="1" ht="15.75" thickBot="1">
      <c r="A2" s="46"/>
      <c r="B2" s="218" t="s">
        <v>70</v>
      </c>
      <c r="C2" s="218"/>
      <c r="D2" s="197"/>
      <c r="E2" s="47" t="s">
        <v>71</v>
      </c>
      <c r="F2" s="47" t="s">
        <v>72</v>
      </c>
      <c r="G2" s="47" t="s">
        <v>0</v>
      </c>
    </row>
    <row r="3" spans="1:7">
      <c r="A3" s="42" t="s">
        <v>1</v>
      </c>
      <c r="B3" s="25">
        <v>1</v>
      </c>
      <c r="G3" s="25">
        <f>SUM(B3:F3)</f>
        <v>1</v>
      </c>
    </row>
    <row r="4" spans="1:7">
      <c r="A4" s="42" t="s">
        <v>2</v>
      </c>
      <c r="G4" s="25">
        <f t="shared" ref="G4:G47" si="0">SUM(B4:F4)</f>
        <v>0</v>
      </c>
    </row>
    <row r="5" spans="1:7">
      <c r="A5" s="42" t="s">
        <v>3</v>
      </c>
      <c r="B5" s="25">
        <v>1</v>
      </c>
      <c r="G5" s="25">
        <f t="shared" si="0"/>
        <v>1</v>
      </c>
    </row>
    <row r="6" spans="1:7">
      <c r="A6" s="42" t="s">
        <v>4</v>
      </c>
      <c r="G6" s="25">
        <f t="shared" si="0"/>
        <v>0</v>
      </c>
    </row>
    <row r="7" spans="1:7">
      <c r="A7" s="42" t="s">
        <v>5</v>
      </c>
      <c r="G7" s="25">
        <f t="shared" si="0"/>
        <v>0</v>
      </c>
    </row>
    <row r="8" spans="1:7">
      <c r="A8" s="42" t="s">
        <v>6</v>
      </c>
      <c r="E8" s="25">
        <v>1</v>
      </c>
      <c r="F8" s="25">
        <v>1</v>
      </c>
      <c r="G8" s="25">
        <f t="shared" si="0"/>
        <v>2</v>
      </c>
    </row>
    <row r="9" spans="1:7">
      <c r="A9" s="42" t="s">
        <v>7</v>
      </c>
      <c r="G9" s="25">
        <f t="shared" si="0"/>
        <v>0</v>
      </c>
    </row>
    <row r="10" spans="1:7">
      <c r="A10" s="42" t="s">
        <v>8</v>
      </c>
      <c r="B10" s="25">
        <v>4</v>
      </c>
      <c r="G10" s="25">
        <f t="shared" si="0"/>
        <v>4</v>
      </c>
    </row>
    <row r="11" spans="1:7">
      <c r="A11" s="42" t="s">
        <v>9</v>
      </c>
      <c r="B11" s="25">
        <v>4</v>
      </c>
      <c r="F11" s="25">
        <v>2</v>
      </c>
      <c r="G11" s="25">
        <f t="shared" si="0"/>
        <v>6</v>
      </c>
    </row>
    <row r="12" spans="1:7">
      <c r="A12" s="42" t="s">
        <v>10</v>
      </c>
      <c r="F12" s="25">
        <v>1</v>
      </c>
      <c r="G12" s="25">
        <f t="shared" si="0"/>
        <v>1</v>
      </c>
    </row>
    <row r="13" spans="1:7">
      <c r="A13" s="42" t="s">
        <v>11</v>
      </c>
      <c r="E13" s="25">
        <v>1</v>
      </c>
      <c r="G13" s="25">
        <f t="shared" si="0"/>
        <v>1</v>
      </c>
    </row>
    <row r="14" spans="1:7">
      <c r="A14" s="42" t="s">
        <v>12</v>
      </c>
      <c r="B14" s="25">
        <v>1</v>
      </c>
      <c r="F14" s="25">
        <v>1</v>
      </c>
      <c r="G14" s="25">
        <f t="shared" si="0"/>
        <v>2</v>
      </c>
    </row>
    <row r="15" spans="1:7">
      <c r="A15" s="42" t="s">
        <v>13</v>
      </c>
      <c r="F15" s="25">
        <v>1</v>
      </c>
      <c r="G15" s="25">
        <f t="shared" si="0"/>
        <v>1</v>
      </c>
    </row>
    <row r="16" spans="1:7">
      <c r="A16" s="42" t="s">
        <v>14</v>
      </c>
      <c r="B16" s="25">
        <v>3</v>
      </c>
      <c r="F16" s="25">
        <v>1</v>
      </c>
      <c r="G16" s="25">
        <f t="shared" si="0"/>
        <v>4</v>
      </c>
    </row>
    <row r="17" spans="1:13">
      <c r="A17" s="42" t="s">
        <v>15</v>
      </c>
      <c r="E17" s="25">
        <v>1</v>
      </c>
      <c r="G17" s="25">
        <f t="shared" si="0"/>
        <v>1</v>
      </c>
    </row>
    <row r="18" spans="1:13">
      <c r="A18" s="42" t="s">
        <v>16</v>
      </c>
      <c r="G18" s="25">
        <f t="shared" si="0"/>
        <v>0</v>
      </c>
    </row>
    <row r="19" spans="1:13">
      <c r="A19" s="42" t="s">
        <v>17</v>
      </c>
      <c r="B19" s="25">
        <v>5</v>
      </c>
      <c r="F19" s="25">
        <v>1</v>
      </c>
      <c r="G19" s="25">
        <f t="shared" si="0"/>
        <v>6</v>
      </c>
    </row>
    <row r="20" spans="1:13">
      <c r="A20" s="42" t="s">
        <v>93</v>
      </c>
      <c r="B20" s="25">
        <v>4</v>
      </c>
      <c r="E20" s="25">
        <v>2</v>
      </c>
      <c r="F20" s="25">
        <v>2</v>
      </c>
      <c r="G20" s="25">
        <f t="shared" si="0"/>
        <v>8</v>
      </c>
    </row>
    <row r="21" spans="1:13">
      <c r="A21" s="42" t="s">
        <v>19</v>
      </c>
      <c r="G21" s="25">
        <f t="shared" si="0"/>
        <v>0</v>
      </c>
    </row>
    <row r="22" spans="1:13">
      <c r="A22" s="42" t="s">
        <v>20</v>
      </c>
      <c r="B22" s="25">
        <v>1</v>
      </c>
      <c r="F22" s="25">
        <v>1</v>
      </c>
      <c r="G22" s="25">
        <f t="shared" si="0"/>
        <v>2</v>
      </c>
    </row>
    <row r="23" spans="1:13">
      <c r="A23" s="42" t="s">
        <v>21</v>
      </c>
      <c r="B23" s="25">
        <v>1</v>
      </c>
      <c r="E23" s="25">
        <v>1</v>
      </c>
      <c r="G23" s="25">
        <f t="shared" si="0"/>
        <v>2</v>
      </c>
    </row>
    <row r="24" spans="1:13">
      <c r="A24" s="42" t="s">
        <v>22</v>
      </c>
      <c r="G24" s="25">
        <f t="shared" si="0"/>
        <v>0</v>
      </c>
    </row>
    <row r="25" spans="1:13">
      <c r="A25" s="42" t="s">
        <v>23</v>
      </c>
      <c r="G25" s="25">
        <f t="shared" si="0"/>
        <v>0</v>
      </c>
    </row>
    <row r="26" spans="1:13">
      <c r="A26" s="42" t="s">
        <v>24</v>
      </c>
      <c r="G26" s="25">
        <f t="shared" si="0"/>
        <v>0</v>
      </c>
    </row>
    <row r="27" spans="1:13">
      <c r="A27" s="42" t="s">
        <v>25</v>
      </c>
      <c r="B27" s="25">
        <v>1</v>
      </c>
      <c r="F27" s="25">
        <v>2</v>
      </c>
      <c r="G27" s="25">
        <f t="shared" si="0"/>
        <v>3</v>
      </c>
    </row>
    <row r="28" spans="1:13">
      <c r="A28" s="42" t="s">
        <v>26</v>
      </c>
      <c r="E28" s="25">
        <v>1</v>
      </c>
      <c r="G28" s="25">
        <f t="shared" si="0"/>
        <v>1</v>
      </c>
      <c r="M28" s="175"/>
    </row>
    <row r="29" spans="1:13">
      <c r="A29" s="42" t="s">
        <v>27</v>
      </c>
      <c r="G29" s="25">
        <f t="shared" si="0"/>
        <v>0</v>
      </c>
      <c r="M29" s="176"/>
    </row>
    <row r="30" spans="1:13">
      <c r="A30" s="42" t="s">
        <v>28</v>
      </c>
      <c r="B30" s="25">
        <v>1</v>
      </c>
      <c r="G30" s="25">
        <f t="shared" si="0"/>
        <v>1</v>
      </c>
      <c r="M30" s="176"/>
    </row>
    <row r="31" spans="1:13">
      <c r="A31" s="42" t="s">
        <v>94</v>
      </c>
      <c r="G31" s="25">
        <f t="shared" si="0"/>
        <v>0</v>
      </c>
      <c r="M31" s="176"/>
    </row>
    <row r="32" spans="1:13">
      <c r="A32" s="42" t="s">
        <v>30</v>
      </c>
      <c r="G32" s="25">
        <f t="shared" si="0"/>
        <v>0</v>
      </c>
      <c r="M32" s="176"/>
    </row>
    <row r="33" spans="1:13">
      <c r="A33" s="42" t="s">
        <v>31</v>
      </c>
      <c r="B33" s="25">
        <v>2</v>
      </c>
      <c r="G33" s="25">
        <f t="shared" si="0"/>
        <v>2</v>
      </c>
      <c r="M33" s="176"/>
    </row>
    <row r="34" spans="1:13">
      <c r="A34" s="42" t="s">
        <v>32</v>
      </c>
      <c r="B34" s="25">
        <v>1</v>
      </c>
      <c r="F34" s="25">
        <v>2</v>
      </c>
      <c r="G34" s="25">
        <f t="shared" si="0"/>
        <v>3</v>
      </c>
      <c r="M34" s="176"/>
    </row>
    <row r="35" spans="1:13">
      <c r="A35" s="42" t="s">
        <v>33</v>
      </c>
      <c r="G35" s="25">
        <f t="shared" si="0"/>
        <v>0</v>
      </c>
      <c r="M35" s="176"/>
    </row>
    <row r="36" spans="1:13">
      <c r="A36" s="42" t="s">
        <v>34</v>
      </c>
      <c r="B36" s="25">
        <v>2</v>
      </c>
      <c r="F36" s="25">
        <v>1</v>
      </c>
      <c r="G36" s="25">
        <f t="shared" si="0"/>
        <v>3</v>
      </c>
      <c r="M36" s="176"/>
    </row>
    <row r="37" spans="1:13">
      <c r="A37" s="42" t="s">
        <v>35</v>
      </c>
      <c r="B37" s="25">
        <v>2</v>
      </c>
      <c r="G37" s="25">
        <f t="shared" si="0"/>
        <v>2</v>
      </c>
      <c r="M37" s="176"/>
    </row>
    <row r="38" spans="1:13">
      <c r="A38" s="42" t="s">
        <v>36</v>
      </c>
      <c r="B38" s="25">
        <v>1</v>
      </c>
      <c r="F38" s="25">
        <v>1</v>
      </c>
      <c r="G38" s="25">
        <f t="shared" si="0"/>
        <v>2</v>
      </c>
      <c r="M38" s="176"/>
    </row>
    <row r="39" spans="1:13">
      <c r="A39" s="42" t="s">
        <v>37</v>
      </c>
      <c r="B39" s="25">
        <v>1</v>
      </c>
      <c r="G39" s="25">
        <f t="shared" si="0"/>
        <v>1</v>
      </c>
      <c r="M39" s="176"/>
    </row>
    <row r="40" spans="1:13">
      <c r="A40" s="42" t="s">
        <v>38</v>
      </c>
      <c r="E40" s="25">
        <v>1</v>
      </c>
      <c r="G40" s="25">
        <f t="shared" si="0"/>
        <v>1</v>
      </c>
      <c r="M40" s="176"/>
    </row>
    <row r="41" spans="1:13">
      <c r="A41" s="42" t="s">
        <v>39</v>
      </c>
      <c r="E41" s="25">
        <v>1</v>
      </c>
      <c r="G41" s="25">
        <f t="shared" si="0"/>
        <v>1</v>
      </c>
      <c r="M41" s="176"/>
    </row>
    <row r="42" spans="1:13">
      <c r="A42" s="42" t="s">
        <v>40</v>
      </c>
      <c r="B42" s="25">
        <v>1</v>
      </c>
      <c r="G42" s="25">
        <f t="shared" si="0"/>
        <v>1</v>
      </c>
      <c r="M42" s="176"/>
    </row>
    <row r="43" spans="1:13">
      <c r="A43" s="42" t="s">
        <v>41</v>
      </c>
      <c r="G43" s="25">
        <f t="shared" si="0"/>
        <v>0</v>
      </c>
    </row>
    <row r="44" spans="1:13">
      <c r="A44" s="42" t="s">
        <v>42</v>
      </c>
      <c r="G44" s="25">
        <f t="shared" si="0"/>
        <v>0</v>
      </c>
    </row>
    <row r="45" spans="1:13">
      <c r="A45" s="42" t="s">
        <v>43</v>
      </c>
      <c r="B45" s="25">
        <v>2</v>
      </c>
      <c r="G45" s="25">
        <f t="shared" si="0"/>
        <v>2</v>
      </c>
    </row>
    <row r="46" spans="1:13">
      <c r="A46" s="42" t="s">
        <v>44</v>
      </c>
      <c r="B46" s="25">
        <v>7</v>
      </c>
      <c r="G46" s="25">
        <f t="shared" si="0"/>
        <v>7</v>
      </c>
    </row>
    <row r="47" spans="1:13">
      <c r="A47" s="43" t="s">
        <v>103</v>
      </c>
      <c r="B47" s="25">
        <v>1</v>
      </c>
      <c r="G47" s="25">
        <f t="shared" si="0"/>
        <v>1</v>
      </c>
    </row>
    <row r="49" spans="1:1">
      <c r="A49" s="174"/>
    </row>
    <row r="51" spans="1:1">
      <c r="A51" s="25" t="s">
        <v>73</v>
      </c>
    </row>
    <row r="55" spans="1:1">
      <c r="A55" s="25"/>
    </row>
  </sheetData>
  <autoFilter ref="A2:G46">
    <filterColumn colId="1" showButton="0"/>
  </autoFilter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="80" zoomScaleNormal="80" zoomScalePage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ColWidth="8.42578125" defaultRowHeight="18.75"/>
  <cols>
    <col min="1" max="1" width="21.140625" style="25" bestFit="1" customWidth="1"/>
    <col min="2" max="2" width="13" style="25" bestFit="1" customWidth="1"/>
    <col min="3" max="3" width="13.42578125" style="25" bestFit="1" customWidth="1"/>
    <col min="4" max="4" width="19.85546875" style="59" bestFit="1" customWidth="1"/>
    <col min="5" max="6" width="8.42578125" style="25"/>
    <col min="7" max="7" width="12.42578125" style="25" customWidth="1"/>
    <col min="8" max="8" width="20" style="57" bestFit="1" customWidth="1"/>
    <col min="9" max="9" width="17.85546875" style="32" bestFit="1" customWidth="1"/>
    <col min="10" max="10" width="20.7109375" style="58" customWidth="1"/>
    <col min="11" max="16384" width="8.42578125" style="25"/>
  </cols>
  <sheetData>
    <row r="1" spans="1:10">
      <c r="A1" s="32" t="s">
        <v>74</v>
      </c>
    </row>
    <row r="2" spans="1:10">
      <c r="A2" s="49" t="s">
        <v>75</v>
      </c>
    </row>
    <row r="3" spans="1:10" s="32" customFormat="1" ht="23.25">
      <c r="D3" s="52" t="s">
        <v>76</v>
      </c>
      <c r="E3" s="219" t="s">
        <v>77</v>
      </c>
      <c r="F3" s="219"/>
      <c r="G3" s="53"/>
      <c r="H3" s="52" t="s">
        <v>78</v>
      </c>
      <c r="I3" s="54"/>
      <c r="J3" s="55" t="s">
        <v>79</v>
      </c>
    </row>
    <row r="4" spans="1:10" s="34" customFormat="1" ht="15">
      <c r="B4" s="50" t="s">
        <v>72</v>
      </c>
      <c r="C4" s="50" t="s">
        <v>71</v>
      </c>
      <c r="D4" s="50" t="s">
        <v>80</v>
      </c>
      <c r="E4" s="50" t="s">
        <v>81</v>
      </c>
      <c r="F4" s="50" t="s">
        <v>82</v>
      </c>
      <c r="G4" s="50" t="s">
        <v>83</v>
      </c>
      <c r="H4" s="50" t="s">
        <v>84</v>
      </c>
      <c r="I4" s="50" t="s">
        <v>85</v>
      </c>
      <c r="J4" s="50" t="s">
        <v>86</v>
      </c>
    </row>
    <row r="5" spans="1:10">
      <c r="A5" s="33" t="s">
        <v>1</v>
      </c>
      <c r="B5" s="48">
        <f>Klubiüritused!N4</f>
        <v>5</v>
      </c>
      <c r="C5" s="48">
        <f>Klubitennis!AN4</f>
        <v>2</v>
      </c>
      <c r="D5" s="60">
        <f>Turniirid!Q4</f>
        <v>6</v>
      </c>
      <c r="E5" s="56">
        <f>Üksikmängud!M2</f>
        <v>0</v>
      </c>
      <c r="F5" s="56">
        <f>Paarismängud!BB2</f>
        <v>34</v>
      </c>
      <c r="G5" s="56">
        <f t="shared" ref="G5:G54" si="0">SUM(E5:F5)</f>
        <v>34</v>
      </c>
      <c r="H5" s="61">
        <f t="shared" ref="H5:H54" si="1">B5+C5</f>
        <v>7</v>
      </c>
      <c r="I5" s="32">
        <f t="shared" ref="I5:I54" si="2">H5+D5</f>
        <v>13</v>
      </c>
      <c r="J5" s="62">
        <f>Korraldamine!G3</f>
        <v>1</v>
      </c>
    </row>
    <row r="6" spans="1:10">
      <c r="A6" s="33" t="s">
        <v>2</v>
      </c>
      <c r="B6" s="48">
        <f>Klubiüritused!N5</f>
        <v>6</v>
      </c>
      <c r="C6" s="48">
        <f>Klubitennis!AN5</f>
        <v>21</v>
      </c>
      <c r="D6" s="60">
        <f>Turniirid!Q5</f>
        <v>5</v>
      </c>
      <c r="E6" s="56">
        <f>Üksikmängud!M3</f>
        <v>0</v>
      </c>
      <c r="F6" s="56">
        <f>Paarismängud!BB3</f>
        <v>0</v>
      </c>
      <c r="G6" s="56">
        <f t="shared" si="0"/>
        <v>0</v>
      </c>
      <c r="H6" s="61">
        <f t="shared" si="1"/>
        <v>27</v>
      </c>
      <c r="I6" s="32">
        <f t="shared" si="2"/>
        <v>32</v>
      </c>
      <c r="J6" s="62">
        <f>Korraldamine!G4</f>
        <v>0</v>
      </c>
    </row>
    <row r="7" spans="1:10">
      <c r="A7" s="33" t="s">
        <v>3</v>
      </c>
      <c r="B7" s="48">
        <f>Klubiüritused!N6</f>
        <v>5</v>
      </c>
      <c r="C7" s="48">
        <f>Klubitennis!AN6</f>
        <v>1</v>
      </c>
      <c r="D7" s="60">
        <f>Turniirid!Q6</f>
        <v>5</v>
      </c>
      <c r="E7" s="56">
        <f>Üksikmängud!M4</f>
        <v>1</v>
      </c>
      <c r="F7" s="56">
        <f>Paarismängud!BB4</f>
        <v>27</v>
      </c>
      <c r="G7" s="56">
        <f t="shared" si="0"/>
        <v>28</v>
      </c>
      <c r="H7" s="61">
        <f t="shared" si="1"/>
        <v>6</v>
      </c>
      <c r="I7" s="32">
        <f t="shared" si="2"/>
        <v>11</v>
      </c>
      <c r="J7" s="62">
        <f>Korraldamine!G5</f>
        <v>1</v>
      </c>
    </row>
    <row r="8" spans="1:10">
      <c r="A8" s="33" t="s">
        <v>4</v>
      </c>
      <c r="B8" s="48">
        <f>Klubiüritused!N7</f>
        <v>1</v>
      </c>
      <c r="C8" s="48">
        <f>Klubitennis!AN7</f>
        <v>1</v>
      </c>
      <c r="D8" s="60">
        <f>Turniirid!Q7</f>
        <v>2</v>
      </c>
      <c r="E8" s="56">
        <f>Üksikmängud!M5</f>
        <v>0</v>
      </c>
      <c r="F8" s="56">
        <f>Paarismängud!BB5</f>
        <v>0</v>
      </c>
      <c r="G8" s="56">
        <f t="shared" si="0"/>
        <v>0</v>
      </c>
      <c r="H8" s="61">
        <f t="shared" si="1"/>
        <v>2</v>
      </c>
      <c r="I8" s="32">
        <f t="shared" si="2"/>
        <v>4</v>
      </c>
      <c r="J8" s="62">
        <f>Korraldamine!G6</f>
        <v>0</v>
      </c>
    </row>
    <row r="9" spans="1:10">
      <c r="A9" s="33"/>
      <c r="B9" s="48"/>
      <c r="C9" s="48"/>
      <c r="D9" s="60"/>
      <c r="E9" s="56"/>
      <c r="F9" s="56"/>
      <c r="G9" s="56"/>
      <c r="H9" s="61"/>
      <c r="J9" s="62"/>
    </row>
    <row r="10" spans="1:10">
      <c r="A10" s="33" t="s">
        <v>5</v>
      </c>
      <c r="B10" s="48">
        <f>Klubiüritused!N8</f>
        <v>0</v>
      </c>
      <c r="C10" s="48">
        <f>Klubitennis!AN8</f>
        <v>1</v>
      </c>
      <c r="D10" s="60">
        <f>Turniirid!Q8</f>
        <v>1</v>
      </c>
      <c r="E10" s="56">
        <f>Üksikmängud!M6</f>
        <v>1</v>
      </c>
      <c r="F10" s="56">
        <f>Paarismängud!BB6</f>
        <v>19</v>
      </c>
      <c r="G10" s="56">
        <f t="shared" si="0"/>
        <v>20</v>
      </c>
      <c r="H10" s="61">
        <f t="shared" si="1"/>
        <v>1</v>
      </c>
      <c r="I10" s="32">
        <f t="shared" si="2"/>
        <v>2</v>
      </c>
      <c r="J10" s="62">
        <f>Korraldamine!G7</f>
        <v>0</v>
      </c>
    </row>
    <row r="11" spans="1:10">
      <c r="A11" s="33" t="s">
        <v>6</v>
      </c>
      <c r="B11" s="48">
        <f>Klubiüritused!N9</f>
        <v>1</v>
      </c>
      <c r="C11" s="48">
        <f>Klubitennis!AN9</f>
        <v>4</v>
      </c>
      <c r="D11" s="60">
        <f>Turniirid!Q9</f>
        <v>1</v>
      </c>
      <c r="E11" s="56">
        <f>Üksikmängud!M7</f>
        <v>3</v>
      </c>
      <c r="F11" s="56">
        <f>Paarismängud!BB7</f>
        <v>3</v>
      </c>
      <c r="G11" s="56">
        <f t="shared" si="0"/>
        <v>6</v>
      </c>
      <c r="H11" s="61">
        <f t="shared" si="1"/>
        <v>5</v>
      </c>
      <c r="I11" s="32">
        <f t="shared" si="2"/>
        <v>6</v>
      </c>
      <c r="J11" s="62">
        <f>Korraldamine!G8</f>
        <v>2</v>
      </c>
    </row>
    <row r="12" spans="1:10">
      <c r="A12" s="33" t="s">
        <v>7</v>
      </c>
      <c r="B12" s="48">
        <f>Klubiüritused!N10</f>
        <v>0</v>
      </c>
      <c r="C12" s="48">
        <f>Klubitennis!AN10</f>
        <v>0</v>
      </c>
      <c r="D12" s="60">
        <f>Turniirid!Q10</f>
        <v>1</v>
      </c>
      <c r="E12" s="56">
        <f>Üksikmängud!M8</f>
        <v>3</v>
      </c>
      <c r="F12" s="56">
        <f>Paarismängud!BB8</f>
        <v>0</v>
      </c>
      <c r="G12" s="56">
        <f t="shared" si="0"/>
        <v>3</v>
      </c>
      <c r="H12" s="61">
        <f t="shared" si="1"/>
        <v>0</v>
      </c>
      <c r="I12" s="32">
        <f t="shared" si="2"/>
        <v>1</v>
      </c>
      <c r="J12" s="62">
        <f>Korraldamine!G9</f>
        <v>0</v>
      </c>
    </row>
    <row r="13" spans="1:10">
      <c r="A13" s="33" t="s">
        <v>8</v>
      </c>
      <c r="B13" s="48">
        <f>Klubiüritused!N11</f>
        <v>7</v>
      </c>
      <c r="C13" s="48">
        <f>Klubitennis!AN11</f>
        <v>0</v>
      </c>
      <c r="D13" s="60">
        <f>Turniirid!Q11</f>
        <v>6</v>
      </c>
      <c r="E13" s="56">
        <f>Üksikmängud!M9</f>
        <v>0</v>
      </c>
      <c r="F13" s="56">
        <f>Paarismängud!BB9</f>
        <v>11</v>
      </c>
      <c r="G13" s="56">
        <f t="shared" si="0"/>
        <v>11</v>
      </c>
      <c r="H13" s="61">
        <f t="shared" si="1"/>
        <v>7</v>
      </c>
      <c r="I13" s="32">
        <f t="shared" si="2"/>
        <v>13</v>
      </c>
      <c r="J13" s="62">
        <f>Korraldamine!G10</f>
        <v>4</v>
      </c>
    </row>
    <row r="14" spans="1:10" s="41" customFormat="1">
      <c r="A14" s="33" t="s">
        <v>9</v>
      </c>
      <c r="B14" s="48">
        <f>Klubiüritused!N12</f>
        <v>4</v>
      </c>
      <c r="C14" s="48">
        <f>Klubitennis!AN12</f>
        <v>0</v>
      </c>
      <c r="D14" s="60">
        <f>Turniirid!Q12</f>
        <v>7</v>
      </c>
      <c r="E14" s="56">
        <f>Üksikmängud!M10</f>
        <v>0</v>
      </c>
      <c r="F14" s="56">
        <f>Paarismängud!BB10</f>
        <v>2</v>
      </c>
      <c r="G14" s="56">
        <f t="shared" si="0"/>
        <v>2</v>
      </c>
      <c r="H14" s="61">
        <f t="shared" si="1"/>
        <v>4</v>
      </c>
      <c r="I14" s="32">
        <f t="shared" si="2"/>
        <v>11</v>
      </c>
      <c r="J14" s="62">
        <f>Korraldamine!G11</f>
        <v>6</v>
      </c>
    </row>
    <row r="15" spans="1:10" s="41" customFormat="1">
      <c r="A15" s="33" t="s">
        <v>10</v>
      </c>
      <c r="B15" s="48">
        <f>Klubiüritused!N13</f>
        <v>5</v>
      </c>
      <c r="C15" s="48">
        <f>Klubitennis!AN13</f>
        <v>1</v>
      </c>
      <c r="D15" s="60">
        <f>Turniirid!Q13</f>
        <v>6</v>
      </c>
      <c r="E15" s="56">
        <f>Üksikmängud!M11</f>
        <v>2</v>
      </c>
      <c r="F15" s="56">
        <f>Paarismängud!BB11</f>
        <v>36</v>
      </c>
      <c r="G15" s="56">
        <f t="shared" si="0"/>
        <v>38</v>
      </c>
      <c r="H15" s="61">
        <f t="shared" si="1"/>
        <v>6</v>
      </c>
      <c r="I15" s="32">
        <f t="shared" si="2"/>
        <v>12</v>
      </c>
      <c r="J15" s="62">
        <f>Korraldamine!G12</f>
        <v>1</v>
      </c>
    </row>
    <row r="16" spans="1:10" s="41" customFormat="1">
      <c r="A16" s="33" t="s">
        <v>11</v>
      </c>
      <c r="B16" s="48">
        <f>Klubiüritused!N14</f>
        <v>2</v>
      </c>
      <c r="C16" s="48">
        <f>Klubitennis!AN14</f>
        <v>7</v>
      </c>
      <c r="D16" s="60">
        <f>Turniirid!Q14</f>
        <v>1</v>
      </c>
      <c r="E16" s="56">
        <f>Üksikmängud!M12</f>
        <v>0</v>
      </c>
      <c r="F16" s="56">
        <f>Paarismängud!BB12</f>
        <v>3</v>
      </c>
      <c r="G16" s="56">
        <f t="shared" si="0"/>
        <v>3</v>
      </c>
      <c r="H16" s="61">
        <f t="shared" si="1"/>
        <v>9</v>
      </c>
      <c r="I16" s="32">
        <f t="shared" si="2"/>
        <v>10</v>
      </c>
      <c r="J16" s="62">
        <f>Korraldamine!G13</f>
        <v>1</v>
      </c>
    </row>
    <row r="17" spans="1:10" s="41" customFormat="1">
      <c r="A17" s="33" t="s">
        <v>12</v>
      </c>
      <c r="B17" s="48">
        <f>Klubiüritused!N15</f>
        <v>5</v>
      </c>
      <c r="C17" s="48">
        <f>Klubitennis!AN15</f>
        <v>14</v>
      </c>
      <c r="D17" s="60">
        <f>Turniirid!Q15</f>
        <v>6</v>
      </c>
      <c r="E17" s="56">
        <f>Üksikmängud!M13</f>
        <v>0</v>
      </c>
      <c r="F17" s="56">
        <f>Paarismängud!BB13</f>
        <v>18</v>
      </c>
      <c r="G17" s="56">
        <f t="shared" si="0"/>
        <v>18</v>
      </c>
      <c r="H17" s="61">
        <f t="shared" si="1"/>
        <v>19</v>
      </c>
      <c r="I17" s="32">
        <f t="shared" si="2"/>
        <v>25</v>
      </c>
      <c r="J17" s="62">
        <f>Korraldamine!G14</f>
        <v>2</v>
      </c>
    </row>
    <row r="18" spans="1:10" s="41" customFormat="1">
      <c r="A18" s="33" t="s">
        <v>13</v>
      </c>
      <c r="B18" s="48">
        <f>Klubiüritused!N16</f>
        <v>6</v>
      </c>
      <c r="C18" s="48">
        <f>Klubitennis!AN16</f>
        <v>0</v>
      </c>
      <c r="D18" s="60">
        <f>Turniirid!Q16</f>
        <v>7</v>
      </c>
      <c r="E18" s="56">
        <f>Üksikmängud!M14</f>
        <v>1</v>
      </c>
      <c r="F18" s="56">
        <f>Paarismängud!BB14</f>
        <v>2</v>
      </c>
      <c r="G18" s="56">
        <f t="shared" si="0"/>
        <v>3</v>
      </c>
      <c r="H18" s="61">
        <f t="shared" si="1"/>
        <v>6</v>
      </c>
      <c r="I18" s="32">
        <f t="shared" si="2"/>
        <v>13</v>
      </c>
      <c r="J18" s="62">
        <f>Korraldamine!G15</f>
        <v>1</v>
      </c>
    </row>
    <row r="19" spans="1:10" s="41" customFormat="1">
      <c r="A19" s="33" t="s">
        <v>14</v>
      </c>
      <c r="B19" s="48">
        <f>Klubiüritused!N17</f>
        <v>6</v>
      </c>
      <c r="C19" s="48">
        <f>Klubitennis!AN17</f>
        <v>6</v>
      </c>
      <c r="D19" s="60">
        <f>Turniirid!Q17</f>
        <v>10</v>
      </c>
      <c r="E19" s="56">
        <f>Üksikmängud!M15</f>
        <v>0</v>
      </c>
      <c r="F19" s="56">
        <f>Paarismängud!BB15</f>
        <v>19</v>
      </c>
      <c r="G19" s="56">
        <f t="shared" si="0"/>
        <v>19</v>
      </c>
      <c r="H19" s="61">
        <f t="shared" si="1"/>
        <v>12</v>
      </c>
      <c r="I19" s="32">
        <f t="shared" si="2"/>
        <v>22</v>
      </c>
      <c r="J19" s="62">
        <f>Korraldamine!G16</f>
        <v>4</v>
      </c>
    </row>
    <row r="20" spans="1:10" s="41" customFormat="1">
      <c r="A20" s="33" t="s">
        <v>15</v>
      </c>
      <c r="B20" s="48">
        <f>Klubiüritused!N18</f>
        <v>5</v>
      </c>
      <c r="C20" s="48">
        <f>Klubitennis!AN18</f>
        <v>26</v>
      </c>
      <c r="D20" s="60">
        <f>Turniirid!Q18</f>
        <v>3</v>
      </c>
      <c r="E20" s="56">
        <f>Üksikmängud!M16</f>
        <v>0</v>
      </c>
      <c r="F20" s="56">
        <f>Paarismängud!BB16</f>
        <v>0</v>
      </c>
      <c r="G20" s="56">
        <f t="shared" si="0"/>
        <v>0</v>
      </c>
      <c r="H20" s="61">
        <f t="shared" si="1"/>
        <v>31</v>
      </c>
      <c r="I20" s="32">
        <f t="shared" si="2"/>
        <v>34</v>
      </c>
      <c r="J20" s="62">
        <f>Korraldamine!G17</f>
        <v>1</v>
      </c>
    </row>
    <row r="21" spans="1:10" s="41" customFormat="1">
      <c r="A21" s="33" t="s">
        <v>16</v>
      </c>
      <c r="B21" s="48">
        <f>Klubiüritused!N19</f>
        <v>4</v>
      </c>
      <c r="C21" s="48">
        <f>Klubitennis!AN19</f>
        <v>18</v>
      </c>
      <c r="D21" s="60">
        <f>Turniirid!Q19</f>
        <v>4</v>
      </c>
      <c r="E21" s="56">
        <f>Üksikmängud!M17</f>
        <v>0</v>
      </c>
      <c r="F21" s="56">
        <f>Paarismängud!BB17</f>
        <v>8</v>
      </c>
      <c r="G21" s="56">
        <f t="shared" si="0"/>
        <v>8</v>
      </c>
      <c r="H21" s="61">
        <f t="shared" si="1"/>
        <v>22</v>
      </c>
      <c r="I21" s="32">
        <f t="shared" si="2"/>
        <v>26</v>
      </c>
      <c r="J21" s="62">
        <f>Korraldamine!G18</f>
        <v>0</v>
      </c>
    </row>
    <row r="22" spans="1:10" s="41" customFormat="1">
      <c r="A22" s="33" t="s">
        <v>17</v>
      </c>
      <c r="B22" s="48">
        <f>Klubiüritused!N20</f>
        <v>6</v>
      </c>
      <c r="C22" s="48">
        <f>Klubitennis!AN20</f>
        <v>1</v>
      </c>
      <c r="D22" s="60">
        <f>Turniirid!Q20</f>
        <v>9</v>
      </c>
      <c r="E22" s="56">
        <f>Üksikmängud!M18</f>
        <v>1</v>
      </c>
      <c r="F22" s="56">
        <f>Paarismängud!BB18</f>
        <v>36</v>
      </c>
      <c r="G22" s="56">
        <f t="shared" si="0"/>
        <v>37</v>
      </c>
      <c r="H22" s="61">
        <f t="shared" si="1"/>
        <v>7</v>
      </c>
      <c r="I22" s="32">
        <f t="shared" si="2"/>
        <v>16</v>
      </c>
      <c r="J22" s="62">
        <f>Korraldamine!G19</f>
        <v>6</v>
      </c>
    </row>
    <row r="23" spans="1:10" s="41" customFormat="1">
      <c r="A23" s="33" t="s">
        <v>18</v>
      </c>
      <c r="B23" s="48">
        <f>Klubiüritused!N21</f>
        <v>3</v>
      </c>
      <c r="C23" s="48">
        <f>Klubitennis!AN21</f>
        <v>5</v>
      </c>
      <c r="D23" s="60">
        <f>Turniirid!Q21</f>
        <v>5</v>
      </c>
      <c r="E23" s="56">
        <f>Üksikmängud!M19</f>
        <v>3</v>
      </c>
      <c r="F23" s="56">
        <f>Paarismängud!BB19</f>
        <v>33</v>
      </c>
      <c r="G23" s="56">
        <f t="shared" si="0"/>
        <v>36</v>
      </c>
      <c r="H23" s="61">
        <f t="shared" si="1"/>
        <v>8</v>
      </c>
      <c r="I23" s="32">
        <f t="shared" si="2"/>
        <v>13</v>
      </c>
      <c r="J23" s="62">
        <f>Korraldamine!G20</f>
        <v>8</v>
      </c>
    </row>
    <row r="24" spans="1:10" s="41" customFormat="1">
      <c r="A24" s="33" t="s">
        <v>19</v>
      </c>
      <c r="B24" s="48">
        <f>Klubiüritused!N22</f>
        <v>0</v>
      </c>
      <c r="C24" s="48">
        <f>Klubitennis!AN22</f>
        <v>0</v>
      </c>
      <c r="D24" s="60">
        <f>Turniirid!Q22</f>
        <v>0</v>
      </c>
      <c r="E24" s="56">
        <f>Üksikmängud!M20</f>
        <v>0</v>
      </c>
      <c r="F24" s="56">
        <f>Paarismängud!BB20</f>
        <v>0</v>
      </c>
      <c r="G24" s="56">
        <f t="shared" si="0"/>
        <v>0</v>
      </c>
      <c r="H24" s="61">
        <f t="shared" si="1"/>
        <v>0</v>
      </c>
      <c r="I24" s="32">
        <f t="shared" si="2"/>
        <v>0</v>
      </c>
      <c r="J24" s="62">
        <f>Korraldamine!G21</f>
        <v>0</v>
      </c>
    </row>
    <row r="25" spans="1:10" s="41" customFormat="1">
      <c r="A25" s="33" t="s">
        <v>20</v>
      </c>
      <c r="B25" s="48">
        <f>Klubiüritused!N23</f>
        <v>2</v>
      </c>
      <c r="C25" s="48">
        <f>Klubitennis!AN23</f>
        <v>15</v>
      </c>
      <c r="D25" s="60">
        <f>Turniirid!Q23</f>
        <v>7</v>
      </c>
      <c r="E25" s="56">
        <f>Üksikmängud!M21</f>
        <v>0</v>
      </c>
      <c r="F25" s="56">
        <f>Paarismängud!BB21</f>
        <v>32</v>
      </c>
      <c r="G25" s="56">
        <f t="shared" si="0"/>
        <v>32</v>
      </c>
      <c r="H25" s="61">
        <f t="shared" si="1"/>
        <v>17</v>
      </c>
      <c r="I25" s="32">
        <f t="shared" si="2"/>
        <v>24</v>
      </c>
      <c r="J25" s="62">
        <f>Korraldamine!G22</f>
        <v>2</v>
      </c>
    </row>
    <row r="26" spans="1:10" s="41" customFormat="1">
      <c r="A26" s="33" t="s">
        <v>21</v>
      </c>
      <c r="B26" s="48">
        <f>Klubiüritused!N24</f>
        <v>2</v>
      </c>
      <c r="C26" s="48">
        <f>Klubitennis!AN24</f>
        <v>9</v>
      </c>
      <c r="D26" s="60">
        <f>Turniirid!Q24</f>
        <v>7</v>
      </c>
      <c r="E26" s="56">
        <f>Üksikmängud!M22</f>
        <v>0</v>
      </c>
      <c r="F26" s="56">
        <f>Paarismängud!BB22</f>
        <v>16</v>
      </c>
      <c r="G26" s="56">
        <f t="shared" si="0"/>
        <v>16</v>
      </c>
      <c r="H26" s="61">
        <f t="shared" si="1"/>
        <v>11</v>
      </c>
      <c r="I26" s="32">
        <f t="shared" si="2"/>
        <v>18</v>
      </c>
      <c r="J26" s="62">
        <f>Korraldamine!G23</f>
        <v>2</v>
      </c>
    </row>
    <row r="27" spans="1:10" s="41" customFormat="1">
      <c r="A27" s="33" t="s">
        <v>87</v>
      </c>
      <c r="B27" s="48" t="e">
        <f>Klubiüritused!#REF!</f>
        <v>#REF!</v>
      </c>
      <c r="C27" s="48" t="e">
        <f>Klubitennis!#REF!</f>
        <v>#REF!</v>
      </c>
      <c r="D27" s="60" t="e">
        <f>Turniirid!#REF!</f>
        <v>#REF!</v>
      </c>
      <c r="E27" s="56" t="e">
        <f>Üksikmängud!#REF!</f>
        <v>#REF!</v>
      </c>
      <c r="F27" s="56" t="e">
        <f>Paarismängud!#REF!</f>
        <v>#REF!</v>
      </c>
      <c r="G27" s="56" t="e">
        <f t="shared" si="0"/>
        <v>#REF!</v>
      </c>
      <c r="H27" s="61" t="e">
        <f t="shared" si="1"/>
        <v>#REF!</v>
      </c>
      <c r="I27" s="32" t="e">
        <f t="shared" si="2"/>
        <v>#REF!</v>
      </c>
      <c r="J27" s="62" t="e">
        <f>Korraldamine!#REF!</f>
        <v>#REF!</v>
      </c>
    </row>
    <row r="28" spans="1:10" s="41" customFormat="1">
      <c r="A28" s="33" t="s">
        <v>22</v>
      </c>
      <c r="B28" s="48">
        <f>Klubiüritused!N25</f>
        <v>1</v>
      </c>
      <c r="C28" s="48">
        <f>Klubitennis!AN25</f>
        <v>0</v>
      </c>
      <c r="D28" s="60">
        <f>Turniirid!Q25</f>
        <v>0</v>
      </c>
      <c r="E28" s="56">
        <f>Üksikmängud!M23</f>
        <v>0</v>
      </c>
      <c r="F28" s="56">
        <f>Paarismängud!BB23</f>
        <v>0</v>
      </c>
      <c r="G28" s="56">
        <f t="shared" si="0"/>
        <v>0</v>
      </c>
      <c r="H28" s="61">
        <f t="shared" si="1"/>
        <v>1</v>
      </c>
      <c r="I28" s="32">
        <f t="shared" si="2"/>
        <v>1</v>
      </c>
      <c r="J28" s="62">
        <f>Korraldamine!G24</f>
        <v>0</v>
      </c>
    </row>
    <row r="29" spans="1:10" s="41" customFormat="1">
      <c r="A29" s="33" t="s">
        <v>23</v>
      </c>
      <c r="B29" s="48">
        <f>Klubiüritused!N26</f>
        <v>3</v>
      </c>
      <c r="C29" s="48">
        <f>Klubitennis!AN26</f>
        <v>1</v>
      </c>
      <c r="D29" s="60">
        <f>Turniirid!Q26</f>
        <v>4</v>
      </c>
      <c r="E29" s="56">
        <f>Üksikmängud!M24</f>
        <v>3</v>
      </c>
      <c r="F29" s="56">
        <f>Paarismängud!BB24</f>
        <v>8</v>
      </c>
      <c r="G29" s="56">
        <f t="shared" si="0"/>
        <v>11</v>
      </c>
      <c r="H29" s="61">
        <f t="shared" si="1"/>
        <v>4</v>
      </c>
      <c r="I29" s="32">
        <f t="shared" si="2"/>
        <v>8</v>
      </c>
      <c r="J29" s="62">
        <f>Korraldamine!G25</f>
        <v>0</v>
      </c>
    </row>
    <row r="30" spans="1:10" s="41" customFormat="1">
      <c r="A30" s="33" t="s">
        <v>24</v>
      </c>
      <c r="B30" s="48">
        <f>Klubiüritused!N27</f>
        <v>3</v>
      </c>
      <c r="C30" s="48">
        <f>Klubitennis!AN27</f>
        <v>20</v>
      </c>
      <c r="D30" s="60">
        <f>Turniirid!Q27</f>
        <v>4</v>
      </c>
      <c r="E30" s="56">
        <f>Üksikmängud!M25</f>
        <v>0</v>
      </c>
      <c r="F30" s="56">
        <f>Paarismängud!BB25</f>
        <v>6</v>
      </c>
      <c r="G30" s="56">
        <f t="shared" si="0"/>
        <v>6</v>
      </c>
      <c r="H30" s="61">
        <f t="shared" si="1"/>
        <v>23</v>
      </c>
      <c r="I30" s="32">
        <f t="shared" si="2"/>
        <v>27</v>
      </c>
      <c r="J30" s="62">
        <f>Korraldamine!G26</f>
        <v>0</v>
      </c>
    </row>
    <row r="31" spans="1:10" s="41" customFormat="1">
      <c r="A31" s="33" t="s">
        <v>25</v>
      </c>
      <c r="B31" s="48">
        <f>Klubiüritused!N28</f>
        <v>5</v>
      </c>
      <c r="C31" s="48">
        <f>Klubitennis!AN28</f>
        <v>1</v>
      </c>
      <c r="D31" s="60">
        <f>Turniirid!Q28</f>
        <v>8</v>
      </c>
      <c r="E31" s="56">
        <f>Üksikmängud!M26</f>
        <v>0</v>
      </c>
      <c r="F31" s="56">
        <f>Paarismängud!BB26</f>
        <v>30</v>
      </c>
      <c r="G31" s="56">
        <f t="shared" si="0"/>
        <v>30</v>
      </c>
      <c r="H31" s="61">
        <f t="shared" si="1"/>
        <v>6</v>
      </c>
      <c r="I31" s="32">
        <f t="shared" si="2"/>
        <v>14</v>
      </c>
      <c r="J31" s="62">
        <f>Korraldamine!G27</f>
        <v>3</v>
      </c>
    </row>
    <row r="32" spans="1:10" s="41" customFormat="1">
      <c r="A32" s="33" t="s">
        <v>26</v>
      </c>
      <c r="B32" s="48">
        <f>Klubiüritused!N29</f>
        <v>4</v>
      </c>
      <c r="C32" s="48">
        <f>Klubitennis!AN29</f>
        <v>7</v>
      </c>
      <c r="D32" s="60">
        <f>Turniirid!Q29</f>
        <v>7</v>
      </c>
      <c r="E32" s="56">
        <f>Üksikmängud!M27</f>
        <v>0</v>
      </c>
      <c r="F32" s="56">
        <f>Paarismängud!BB27</f>
        <v>4</v>
      </c>
      <c r="G32" s="56">
        <f t="shared" si="0"/>
        <v>4</v>
      </c>
      <c r="H32" s="61">
        <f t="shared" si="1"/>
        <v>11</v>
      </c>
      <c r="I32" s="32">
        <f t="shared" si="2"/>
        <v>18</v>
      </c>
      <c r="J32" s="62">
        <f>Korraldamine!G28</f>
        <v>1</v>
      </c>
    </row>
    <row r="33" spans="1:10" s="41" customFormat="1">
      <c r="A33" s="33" t="s">
        <v>27</v>
      </c>
      <c r="B33" s="48">
        <f>Klubiüritused!N30</f>
        <v>3</v>
      </c>
      <c r="C33" s="48">
        <f>Klubitennis!AN30</f>
        <v>0</v>
      </c>
      <c r="D33" s="60">
        <f>Turniirid!Q30</f>
        <v>2</v>
      </c>
      <c r="E33" s="56">
        <f>Üksikmängud!M28</f>
        <v>0</v>
      </c>
      <c r="F33" s="56">
        <f>Paarismängud!BB28</f>
        <v>35</v>
      </c>
      <c r="G33" s="56">
        <f t="shared" si="0"/>
        <v>35</v>
      </c>
      <c r="H33" s="61">
        <f t="shared" si="1"/>
        <v>3</v>
      </c>
      <c r="I33" s="32">
        <f t="shared" si="2"/>
        <v>5</v>
      </c>
      <c r="J33" s="62">
        <f>Korraldamine!G29</f>
        <v>0</v>
      </c>
    </row>
    <row r="34" spans="1:10" s="41" customFormat="1">
      <c r="A34" s="33" t="s">
        <v>28</v>
      </c>
      <c r="B34" s="48">
        <f>Klubiüritused!N31</f>
        <v>0</v>
      </c>
      <c r="C34" s="48">
        <f>Klubitennis!AN31</f>
        <v>0</v>
      </c>
      <c r="D34" s="60">
        <f>Turniirid!Q31</f>
        <v>1</v>
      </c>
      <c r="E34" s="56">
        <f>Üksikmängud!M29</f>
        <v>0</v>
      </c>
      <c r="F34" s="56">
        <f>Paarismängud!BB29</f>
        <v>0</v>
      </c>
      <c r="G34" s="56">
        <f t="shared" si="0"/>
        <v>0</v>
      </c>
      <c r="H34" s="61">
        <f t="shared" si="1"/>
        <v>0</v>
      </c>
      <c r="I34" s="32">
        <f t="shared" si="2"/>
        <v>1</v>
      </c>
      <c r="J34" s="62">
        <f>Korraldamine!G30</f>
        <v>1</v>
      </c>
    </row>
    <row r="35" spans="1:10" s="41" customFormat="1">
      <c r="A35" s="33" t="s">
        <v>29</v>
      </c>
      <c r="B35" s="48">
        <f>Klubiüritused!N32</f>
        <v>2</v>
      </c>
      <c r="C35" s="48">
        <f>Klubitennis!AN32</f>
        <v>12</v>
      </c>
      <c r="D35" s="60">
        <f>Turniirid!Q32</f>
        <v>1</v>
      </c>
      <c r="E35" s="56">
        <f>Üksikmängud!M30</f>
        <v>0</v>
      </c>
      <c r="F35" s="56">
        <f>Paarismängud!BB30</f>
        <v>6</v>
      </c>
      <c r="G35" s="56">
        <f t="shared" si="0"/>
        <v>6</v>
      </c>
      <c r="H35" s="61">
        <f t="shared" si="1"/>
        <v>14</v>
      </c>
      <c r="I35" s="32">
        <f t="shared" si="2"/>
        <v>15</v>
      </c>
      <c r="J35" s="62">
        <f>Korraldamine!G31</f>
        <v>0</v>
      </c>
    </row>
    <row r="36" spans="1:10" s="41" customFormat="1">
      <c r="A36" s="33" t="s">
        <v>30</v>
      </c>
      <c r="B36" s="48">
        <f>Klubiüritused!N33</f>
        <v>2</v>
      </c>
      <c r="C36" s="48">
        <f>Klubitennis!AN33</f>
        <v>0</v>
      </c>
      <c r="D36" s="60">
        <f>Turniirid!Q33</f>
        <v>4</v>
      </c>
      <c r="E36" s="56">
        <f>Üksikmängud!M31</f>
        <v>0</v>
      </c>
      <c r="F36" s="56">
        <f>Paarismängud!BB31</f>
        <v>1</v>
      </c>
      <c r="G36" s="56">
        <f t="shared" si="0"/>
        <v>1</v>
      </c>
      <c r="H36" s="61">
        <f t="shared" si="1"/>
        <v>2</v>
      </c>
      <c r="I36" s="32">
        <f t="shared" si="2"/>
        <v>6</v>
      </c>
      <c r="J36" s="62">
        <f>Korraldamine!G32</f>
        <v>0</v>
      </c>
    </row>
    <row r="37" spans="1:10" s="41" customFormat="1">
      <c r="A37" s="33" t="s">
        <v>31</v>
      </c>
      <c r="B37" s="48">
        <f>Klubiüritused!N34</f>
        <v>1</v>
      </c>
      <c r="C37" s="48">
        <f>Klubitennis!AN34</f>
        <v>3</v>
      </c>
      <c r="D37" s="60">
        <f>Turniirid!Q34</f>
        <v>7</v>
      </c>
      <c r="E37" s="56">
        <f>Üksikmängud!M32</f>
        <v>3</v>
      </c>
      <c r="F37" s="56">
        <f>Paarismängud!BB32</f>
        <v>7</v>
      </c>
      <c r="G37" s="56">
        <f t="shared" si="0"/>
        <v>10</v>
      </c>
      <c r="H37" s="61">
        <f t="shared" si="1"/>
        <v>4</v>
      </c>
      <c r="I37" s="32">
        <f t="shared" si="2"/>
        <v>11</v>
      </c>
      <c r="J37" s="62">
        <f>Korraldamine!G33</f>
        <v>2</v>
      </c>
    </row>
    <row r="38" spans="1:10" s="41" customFormat="1">
      <c r="A38" s="33" t="s">
        <v>32</v>
      </c>
      <c r="B38" s="48">
        <f>Klubiüritused!N35</f>
        <v>4</v>
      </c>
      <c r="C38" s="48">
        <f>Klubitennis!AN35</f>
        <v>20</v>
      </c>
      <c r="D38" s="60">
        <f>Turniirid!Q35</f>
        <v>5</v>
      </c>
      <c r="E38" s="56">
        <f>Üksikmängud!M33</f>
        <v>1</v>
      </c>
      <c r="F38" s="56">
        <f>Paarismängud!BB33</f>
        <v>25</v>
      </c>
      <c r="G38" s="56">
        <f t="shared" si="0"/>
        <v>26</v>
      </c>
      <c r="H38" s="61">
        <f t="shared" si="1"/>
        <v>24</v>
      </c>
      <c r="I38" s="32">
        <f t="shared" si="2"/>
        <v>29</v>
      </c>
      <c r="J38" s="62">
        <f>Korraldamine!G34</f>
        <v>3</v>
      </c>
    </row>
    <row r="39" spans="1:10" s="41" customFormat="1">
      <c r="A39" s="33" t="s">
        <v>33</v>
      </c>
      <c r="B39" s="48">
        <f>Klubiüritused!N36</f>
        <v>1</v>
      </c>
      <c r="C39" s="48">
        <f>Klubitennis!AN36</f>
        <v>14</v>
      </c>
      <c r="D39" s="60">
        <f>Turniirid!Q36</f>
        <v>2</v>
      </c>
      <c r="E39" s="56">
        <f>Üksikmängud!M34</f>
        <v>0</v>
      </c>
      <c r="F39" s="56">
        <f>Paarismängud!BB34</f>
        <v>2</v>
      </c>
      <c r="G39" s="56">
        <f t="shared" si="0"/>
        <v>2</v>
      </c>
      <c r="H39" s="61">
        <f t="shared" si="1"/>
        <v>15</v>
      </c>
      <c r="I39" s="32">
        <f t="shared" si="2"/>
        <v>17</v>
      </c>
      <c r="J39" s="62">
        <f>Korraldamine!G35</f>
        <v>0</v>
      </c>
    </row>
    <row r="40" spans="1:10" s="41" customFormat="1">
      <c r="A40" s="33" t="s">
        <v>34</v>
      </c>
      <c r="B40" s="48">
        <f>Klubiüritused!N37</f>
        <v>6</v>
      </c>
      <c r="C40" s="48">
        <f>Klubitennis!AN37</f>
        <v>5</v>
      </c>
      <c r="D40" s="60">
        <f>Turniirid!Q37</f>
        <v>10</v>
      </c>
      <c r="E40" s="56">
        <f>Üksikmängud!M35</f>
        <v>2</v>
      </c>
      <c r="F40" s="56">
        <f>Paarismängud!BB35</f>
        <v>26</v>
      </c>
      <c r="G40" s="56">
        <f t="shared" si="0"/>
        <v>28</v>
      </c>
      <c r="H40" s="61">
        <f t="shared" si="1"/>
        <v>11</v>
      </c>
      <c r="I40" s="32">
        <f t="shared" si="2"/>
        <v>21</v>
      </c>
      <c r="J40" s="62">
        <f>Korraldamine!G36</f>
        <v>3</v>
      </c>
    </row>
    <row r="41" spans="1:10" s="41" customFormat="1">
      <c r="A41" s="33" t="s">
        <v>88</v>
      </c>
      <c r="B41" s="48" t="e">
        <f>Klubiüritused!#REF!</f>
        <v>#REF!</v>
      </c>
      <c r="C41" s="48" t="e">
        <f>Klubitennis!#REF!</f>
        <v>#REF!</v>
      </c>
      <c r="D41" s="60" t="e">
        <f>Turniirid!#REF!</f>
        <v>#REF!</v>
      </c>
      <c r="E41" s="56" t="e">
        <f>Üksikmängud!#REF!</f>
        <v>#REF!</v>
      </c>
      <c r="F41" s="56" t="e">
        <f>Paarismängud!#REF!</f>
        <v>#REF!</v>
      </c>
      <c r="G41" s="56" t="e">
        <f t="shared" si="0"/>
        <v>#REF!</v>
      </c>
      <c r="H41" s="61" t="e">
        <f t="shared" si="1"/>
        <v>#REF!</v>
      </c>
      <c r="I41" s="32" t="e">
        <f t="shared" si="2"/>
        <v>#REF!</v>
      </c>
      <c r="J41" s="62" t="e">
        <f>Korraldamine!#REF!</f>
        <v>#REF!</v>
      </c>
    </row>
    <row r="42" spans="1:10" s="41" customFormat="1">
      <c r="A42" s="33" t="s">
        <v>35</v>
      </c>
      <c r="B42" s="48">
        <f>Klubiüritused!N38</f>
        <v>1</v>
      </c>
      <c r="C42" s="48">
        <f>Klubitennis!AN38</f>
        <v>0</v>
      </c>
      <c r="D42" s="60">
        <f>Turniirid!Q38</f>
        <v>8</v>
      </c>
      <c r="E42" s="56">
        <f>Üksikmängud!M36</f>
        <v>0</v>
      </c>
      <c r="F42" s="56">
        <f>Paarismängud!BB36</f>
        <v>0</v>
      </c>
      <c r="G42" s="56">
        <f t="shared" si="0"/>
        <v>0</v>
      </c>
      <c r="H42" s="61">
        <f t="shared" si="1"/>
        <v>1</v>
      </c>
      <c r="I42" s="32">
        <f t="shared" si="2"/>
        <v>9</v>
      </c>
      <c r="J42" s="62">
        <f>Korraldamine!G37</f>
        <v>2</v>
      </c>
    </row>
    <row r="43" spans="1:10" s="41" customFormat="1">
      <c r="A43" s="33" t="s">
        <v>89</v>
      </c>
      <c r="B43" s="48" t="e">
        <f>Klubiüritused!#REF!</f>
        <v>#REF!</v>
      </c>
      <c r="C43" s="48" t="e">
        <f>Klubitennis!#REF!</f>
        <v>#REF!</v>
      </c>
      <c r="D43" s="60" t="e">
        <f>Turniirid!#REF!</f>
        <v>#REF!</v>
      </c>
      <c r="E43" s="56" t="e">
        <f>Üksikmängud!#REF!</f>
        <v>#REF!</v>
      </c>
      <c r="F43" s="56" t="e">
        <f>Paarismängud!#REF!</f>
        <v>#REF!</v>
      </c>
      <c r="G43" s="56" t="e">
        <f t="shared" si="0"/>
        <v>#REF!</v>
      </c>
      <c r="H43" s="61" t="e">
        <f t="shared" si="1"/>
        <v>#REF!</v>
      </c>
      <c r="I43" s="32" t="e">
        <f t="shared" si="2"/>
        <v>#REF!</v>
      </c>
      <c r="J43" s="62" t="e">
        <f>Korraldamine!#REF!</f>
        <v>#REF!</v>
      </c>
    </row>
    <row r="44" spans="1:10" s="41" customFormat="1">
      <c r="A44" s="33" t="s">
        <v>36</v>
      </c>
      <c r="B44" s="48">
        <f>Klubiüritused!N39</f>
        <v>4</v>
      </c>
      <c r="C44" s="48">
        <f>Klubitennis!AN39</f>
        <v>9</v>
      </c>
      <c r="D44" s="60">
        <f>Turniirid!Q39</f>
        <v>5</v>
      </c>
      <c r="E44" s="56">
        <f>Üksikmängud!M37</f>
        <v>0</v>
      </c>
      <c r="F44" s="56">
        <f>Paarismängud!BB37</f>
        <v>2</v>
      </c>
      <c r="G44" s="56">
        <f t="shared" si="0"/>
        <v>2</v>
      </c>
      <c r="H44" s="61">
        <f t="shared" si="1"/>
        <v>13</v>
      </c>
      <c r="I44" s="32">
        <f t="shared" si="2"/>
        <v>18</v>
      </c>
      <c r="J44" s="62">
        <f>Korraldamine!G38</f>
        <v>2</v>
      </c>
    </row>
    <row r="45" spans="1:10" s="41" customFormat="1">
      <c r="A45" s="33" t="s">
        <v>90</v>
      </c>
      <c r="B45" s="48" t="e">
        <f>Klubiüritused!#REF!</f>
        <v>#REF!</v>
      </c>
      <c r="C45" s="48" t="e">
        <f>Klubitennis!#REF!</f>
        <v>#REF!</v>
      </c>
      <c r="D45" s="60" t="e">
        <f>Turniirid!#REF!</f>
        <v>#REF!</v>
      </c>
      <c r="E45" s="56" t="e">
        <f>Üksikmängud!#REF!</f>
        <v>#REF!</v>
      </c>
      <c r="F45" s="56" t="e">
        <f>Paarismängud!#REF!</f>
        <v>#REF!</v>
      </c>
      <c r="G45" s="56" t="e">
        <f t="shared" si="0"/>
        <v>#REF!</v>
      </c>
      <c r="H45" s="61" t="e">
        <f t="shared" si="1"/>
        <v>#REF!</v>
      </c>
      <c r="I45" s="32" t="e">
        <f t="shared" si="2"/>
        <v>#REF!</v>
      </c>
      <c r="J45" s="62" t="e">
        <f>Korraldamine!#REF!</f>
        <v>#REF!</v>
      </c>
    </row>
    <row r="46" spans="1:10" s="41" customFormat="1">
      <c r="A46" s="33" t="s">
        <v>37</v>
      </c>
      <c r="B46" s="48">
        <f>Klubiüritused!N40</f>
        <v>4</v>
      </c>
      <c r="C46" s="48">
        <f>Klubitennis!AN40</f>
        <v>1</v>
      </c>
      <c r="D46" s="60">
        <f>Turniirid!Q40</f>
        <v>2</v>
      </c>
      <c r="E46" s="56">
        <f>Üksikmängud!M38</f>
        <v>1</v>
      </c>
      <c r="F46" s="56">
        <f>Paarismängud!BB38</f>
        <v>15</v>
      </c>
      <c r="G46" s="56">
        <f t="shared" si="0"/>
        <v>16</v>
      </c>
      <c r="H46" s="61">
        <f t="shared" si="1"/>
        <v>5</v>
      </c>
      <c r="I46" s="32">
        <f t="shared" si="2"/>
        <v>7</v>
      </c>
      <c r="J46" s="62">
        <f>Korraldamine!G39</f>
        <v>1</v>
      </c>
    </row>
    <row r="47" spans="1:10" s="41" customFormat="1">
      <c r="A47" s="33" t="s">
        <v>38</v>
      </c>
      <c r="B47" s="48">
        <f>Klubiüritused!N41</f>
        <v>2</v>
      </c>
      <c r="C47" s="48">
        <f>Klubitennis!AN41</f>
        <v>23</v>
      </c>
      <c r="D47" s="60">
        <f>Turniirid!Q41</f>
        <v>4</v>
      </c>
      <c r="E47" s="56">
        <f>Üksikmängud!M39</f>
        <v>0</v>
      </c>
      <c r="F47" s="56">
        <f>Paarismängud!BB39</f>
        <v>0</v>
      </c>
      <c r="G47" s="56">
        <f t="shared" si="0"/>
        <v>0</v>
      </c>
      <c r="H47" s="61">
        <f t="shared" si="1"/>
        <v>25</v>
      </c>
      <c r="I47" s="32">
        <f t="shared" si="2"/>
        <v>29</v>
      </c>
      <c r="J47" s="62">
        <f>Korraldamine!G40</f>
        <v>1</v>
      </c>
    </row>
    <row r="48" spans="1:10" s="41" customFormat="1">
      <c r="A48" s="33" t="s">
        <v>39</v>
      </c>
      <c r="B48" s="48">
        <f>Klubiüritused!N42</f>
        <v>2</v>
      </c>
      <c r="C48" s="48">
        <f>Klubitennis!AN42</f>
        <v>3</v>
      </c>
      <c r="D48" s="60">
        <f>Turniirid!Q42</f>
        <v>1</v>
      </c>
      <c r="E48" s="56">
        <f>Üksikmängud!M40</f>
        <v>0</v>
      </c>
      <c r="F48" s="56">
        <f>Paarismängud!BB40</f>
        <v>1</v>
      </c>
      <c r="G48" s="56">
        <f t="shared" si="0"/>
        <v>1</v>
      </c>
      <c r="H48" s="61">
        <f t="shared" si="1"/>
        <v>5</v>
      </c>
      <c r="I48" s="32">
        <f t="shared" si="2"/>
        <v>6</v>
      </c>
      <c r="J48" s="62">
        <f>Korraldamine!G41</f>
        <v>1</v>
      </c>
    </row>
    <row r="49" spans="1:10" s="41" customFormat="1">
      <c r="A49" s="33" t="s">
        <v>40</v>
      </c>
      <c r="B49" s="48">
        <f>Klubiüritused!N43</f>
        <v>2</v>
      </c>
      <c r="C49" s="48">
        <f>Klubitennis!AN43</f>
        <v>4</v>
      </c>
      <c r="D49" s="60">
        <f>Turniirid!Q43</f>
        <v>3</v>
      </c>
      <c r="E49" s="56">
        <f>Üksikmängud!M41</f>
        <v>0</v>
      </c>
      <c r="F49" s="56">
        <f>Paarismängud!BB41</f>
        <v>35</v>
      </c>
      <c r="G49" s="56">
        <f t="shared" si="0"/>
        <v>35</v>
      </c>
      <c r="H49" s="61">
        <f t="shared" si="1"/>
        <v>6</v>
      </c>
      <c r="I49" s="32">
        <f t="shared" si="2"/>
        <v>9</v>
      </c>
      <c r="J49" s="62">
        <f>Korraldamine!G42</f>
        <v>1</v>
      </c>
    </row>
    <row r="50" spans="1:10" s="41" customFormat="1">
      <c r="A50" s="33" t="s">
        <v>41</v>
      </c>
      <c r="B50" s="48">
        <f>Klubiüritused!N44</f>
        <v>0</v>
      </c>
      <c r="C50" s="48">
        <f>Klubitennis!AN44</f>
        <v>0</v>
      </c>
      <c r="D50" s="60">
        <f>Turniirid!Q44</f>
        <v>1</v>
      </c>
      <c r="E50" s="56">
        <f>Üksikmängud!M42</f>
        <v>0</v>
      </c>
      <c r="F50" s="56">
        <f>Paarismängud!BB42</f>
        <v>0</v>
      </c>
      <c r="G50" s="56">
        <f t="shared" si="0"/>
        <v>0</v>
      </c>
      <c r="H50" s="61">
        <f t="shared" si="1"/>
        <v>0</v>
      </c>
      <c r="I50" s="32">
        <f t="shared" si="2"/>
        <v>1</v>
      </c>
      <c r="J50" s="62">
        <f>Korraldamine!G43</f>
        <v>0</v>
      </c>
    </row>
    <row r="51" spans="1:10" s="41" customFormat="1">
      <c r="A51" s="33" t="s">
        <v>42</v>
      </c>
      <c r="B51" s="48">
        <f>Klubiüritused!N45</f>
        <v>0</v>
      </c>
      <c r="C51" s="48">
        <f>Klubitennis!AN45</f>
        <v>0</v>
      </c>
      <c r="D51" s="60">
        <f>Turniirid!Q45</f>
        <v>0</v>
      </c>
      <c r="E51" s="56">
        <f>Üksikmängud!M43</f>
        <v>0</v>
      </c>
      <c r="F51" s="56">
        <f>Paarismängud!BB43</f>
        <v>0</v>
      </c>
      <c r="G51" s="56">
        <f t="shared" si="0"/>
        <v>0</v>
      </c>
      <c r="H51" s="61">
        <f t="shared" si="1"/>
        <v>0</v>
      </c>
      <c r="I51" s="32">
        <f t="shared" si="2"/>
        <v>0</v>
      </c>
      <c r="J51" s="62">
        <f>Korraldamine!G44</f>
        <v>0</v>
      </c>
    </row>
    <row r="52" spans="1:10" s="41" customFormat="1">
      <c r="A52" s="33" t="s">
        <v>43</v>
      </c>
      <c r="B52" s="48">
        <f>Klubiüritused!N46</f>
        <v>3</v>
      </c>
      <c r="C52" s="48">
        <f>Klubitennis!AN46</f>
        <v>0</v>
      </c>
      <c r="D52" s="60">
        <f>Turniirid!Q46</f>
        <v>6</v>
      </c>
      <c r="E52" s="56">
        <f>Üksikmängud!M44</f>
        <v>1</v>
      </c>
      <c r="F52" s="56">
        <f>Paarismängud!BB44</f>
        <v>10</v>
      </c>
      <c r="G52" s="56">
        <f t="shared" si="0"/>
        <v>11</v>
      </c>
      <c r="H52" s="61">
        <f t="shared" si="1"/>
        <v>3</v>
      </c>
      <c r="I52" s="32">
        <f t="shared" si="2"/>
        <v>9</v>
      </c>
      <c r="J52" s="62">
        <f>Korraldamine!G45</f>
        <v>2</v>
      </c>
    </row>
    <row r="53" spans="1:10" s="41" customFormat="1">
      <c r="A53" s="33" t="s">
        <v>44</v>
      </c>
      <c r="B53" s="48">
        <f>Klubiüritused!N47</f>
        <v>6</v>
      </c>
      <c r="C53" s="48">
        <f>Klubitennis!AN47</f>
        <v>0</v>
      </c>
      <c r="D53" s="60">
        <f>Turniirid!Q47</f>
        <v>8</v>
      </c>
      <c r="E53" s="56">
        <f>Üksikmängud!M45</f>
        <v>2</v>
      </c>
      <c r="F53" s="56">
        <f>Paarismängud!BB45</f>
        <v>39</v>
      </c>
      <c r="G53" s="56">
        <f t="shared" si="0"/>
        <v>41</v>
      </c>
      <c r="H53" s="61">
        <f t="shared" si="1"/>
        <v>6</v>
      </c>
      <c r="I53" s="32">
        <f t="shared" si="2"/>
        <v>14</v>
      </c>
      <c r="J53" s="62">
        <f>Korraldamine!G46</f>
        <v>7</v>
      </c>
    </row>
    <row r="54" spans="1:10">
      <c r="A54" s="33" t="s">
        <v>102</v>
      </c>
      <c r="B54" s="48">
        <f>Klubiüritused!N48</f>
        <v>3</v>
      </c>
      <c r="C54" s="48">
        <f>Klubitennis!AN48</f>
        <v>3</v>
      </c>
      <c r="D54" s="60">
        <f>Turniirid!Q48</f>
        <v>4</v>
      </c>
      <c r="E54" s="56">
        <f>Üksikmängud!M46</f>
        <v>0</v>
      </c>
      <c r="F54" s="56">
        <f>Paarismängud!BB46</f>
        <v>11</v>
      </c>
      <c r="G54" s="56">
        <f t="shared" si="0"/>
        <v>11</v>
      </c>
      <c r="H54" s="61">
        <f t="shared" si="1"/>
        <v>6</v>
      </c>
      <c r="I54" s="32">
        <f t="shared" si="2"/>
        <v>10</v>
      </c>
      <c r="J54" s="62">
        <f>Korraldamine!G47</f>
        <v>1</v>
      </c>
    </row>
  </sheetData>
  <autoFilter ref="A4:J53"/>
  <sortState ref="A2:A158">
    <sortCondition ref="A79"/>
  </sortState>
  <mergeCells count="1">
    <mergeCell ref="E3:F3"/>
  </mergeCells>
  <phoneticPr fontId="14" type="noConversion"/>
  <conditionalFormatting sqref="D5:D53">
    <cfRule type="cellIs" dxfId="11" priority="11" operator="lessThan">
      <formula>2</formula>
    </cfRule>
    <cfRule type="cellIs" dxfId="10" priority="12" operator="greaterThanOrEqual">
      <formula>2</formula>
    </cfRule>
  </conditionalFormatting>
  <conditionalFormatting sqref="H5:H53">
    <cfRule type="cellIs" dxfId="9" priority="9" operator="lessThan">
      <formula>3</formula>
    </cfRule>
    <cfRule type="cellIs" dxfId="8" priority="10" operator="greaterThanOrEqual">
      <formula>3</formula>
    </cfRule>
  </conditionalFormatting>
  <conditionalFormatting sqref="J5:J53">
    <cfRule type="cellIs" dxfId="7" priority="7" operator="greaterThanOrEqual">
      <formula>1</formula>
    </cfRule>
    <cfRule type="cellIs" dxfId="6" priority="8" operator="lessThan">
      <formula>1</formula>
    </cfRule>
  </conditionalFormatting>
  <conditionalFormatting sqref="D54">
    <cfRule type="cellIs" dxfId="5" priority="1" operator="lessThan">
      <formula>2</formula>
    </cfRule>
    <cfRule type="cellIs" dxfId="4" priority="2" operator="greaterThanOrEqual">
      <formula>2</formula>
    </cfRule>
  </conditionalFormatting>
  <conditionalFormatting sqref="J54">
    <cfRule type="cellIs" dxfId="3" priority="5" operator="greaterThanOrEqual">
      <formula>1</formula>
    </cfRule>
    <cfRule type="cellIs" dxfId="2" priority="6" operator="lessThan">
      <formula>1</formula>
    </cfRule>
  </conditionalFormatting>
  <conditionalFormatting sqref="H54">
    <cfRule type="cellIs" dxfId="1" priority="3" operator="lessThan">
      <formula>3</formula>
    </cfRule>
    <cfRule type="cellIs" dxfId="0" priority="4" operator="greaterThanOrEqual">
      <formula>3</formula>
    </cfRule>
  </conditionalFormatting>
  <printOptions gridLines="1"/>
  <pageMargins left="0" right="0" top="0.74803149606299213" bottom="0.7480314960629921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defaultColWidth="8.42578125"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Sheet1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2018-08-27T20:56:13Z</dcterms:modified>
</cp:coreProperties>
</file>