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showInkAnnotation="0" autoCompressPictures="0"/>
  <xr:revisionPtr revIDLastSave="0" documentId="8_{4E3B6166-A926-47C5-801F-B6F34FE21198}" xr6:coauthVersionLast="46" xr6:coauthVersionMax="46" xr10:uidLastSave="{00000000-0000-0000-0000-000000000000}"/>
  <bookViews>
    <workbookView xWindow="-120" yWindow="-120" windowWidth="20730" windowHeight="11160" firstSheet="2" activeTab="6" xr2:uid="{00000000-000D-0000-FFFF-FFFF00000000}"/>
  </bookViews>
  <sheets>
    <sheet name="Klubiüritused" sheetId="1" r:id="rId1"/>
    <sheet name="Klubitennis" sheetId="2" r:id="rId2"/>
    <sheet name="Turniirid" sheetId="3" r:id="rId3"/>
    <sheet name="Üksikmängud" sheetId="4" r:id="rId4"/>
    <sheet name="Paarismängud" sheetId="5" r:id="rId5"/>
    <sheet name="Korraldamine" sheetId="9" r:id="rId6"/>
    <sheet name="Osalemiste kokkuvõte" sheetId="7" r:id="rId7"/>
  </sheets>
  <definedNames>
    <definedName name="_xlnm._FilterDatabase" localSheetId="1" hidden="1">Klubitennis!$A$3:$AK$54</definedName>
    <definedName name="_xlnm._FilterDatabase" localSheetId="0" hidden="1">Klubiüritused!$A$3:$O$55</definedName>
    <definedName name="_xlnm._FilterDatabase" localSheetId="5" hidden="1">Korraldamine!$A$3:$G$53</definedName>
    <definedName name="_xlnm._FilterDatabase" localSheetId="6" hidden="1">'Osalemiste kokkuvõte'!$A$3:$J$53</definedName>
    <definedName name="_xlnm._FilterDatabase" localSheetId="4" hidden="1">Paarismängud!$A$3:$AQ$55</definedName>
    <definedName name="_xlnm._FilterDatabase" localSheetId="2" hidden="1">Turniirid!$A$3:$Q$54</definedName>
    <definedName name="_xlnm._FilterDatabase" localSheetId="3" hidden="1">Üksikmängud!$A$3:$AH$3</definedName>
    <definedName name="_xlnm.Print_Area" localSheetId="6">'Osalemiste kokkuvõte'!$A$1:$J$53</definedName>
    <definedName name="_xlnm.Print_Area" localSheetId="4">Paarismängud!$A$3:$AQ$55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7" l="1"/>
  <c r="C55" i="7"/>
  <c r="E55" i="7"/>
  <c r="F55" i="7"/>
  <c r="G55" i="7"/>
  <c r="H55" i="7"/>
  <c r="I55" i="7"/>
  <c r="J55" i="7"/>
  <c r="D55" i="7"/>
  <c r="F54" i="3" l="1"/>
  <c r="Q54" i="5"/>
  <c r="N54" i="4"/>
  <c r="C54" i="5"/>
  <c r="B54" i="5"/>
  <c r="D54" i="5"/>
  <c r="C54" i="4" l="1"/>
  <c r="D54" i="4"/>
  <c r="E54" i="4"/>
  <c r="F54" i="4"/>
  <c r="G54" i="4"/>
  <c r="H54" i="4"/>
  <c r="I54" i="4"/>
  <c r="J54" i="4"/>
  <c r="K54" i="4"/>
  <c r="L54" i="4"/>
  <c r="M54" i="4"/>
  <c r="O54" i="4"/>
  <c r="P54" i="4"/>
  <c r="Q54" i="4"/>
  <c r="R54" i="4"/>
  <c r="S54" i="4"/>
  <c r="T54" i="4"/>
  <c r="U54" i="4"/>
  <c r="V54" i="4"/>
  <c r="W54" i="4"/>
  <c r="X54" i="4"/>
  <c r="B54" i="4"/>
  <c r="C55" i="1" l="1"/>
  <c r="D55" i="1"/>
  <c r="E55" i="1"/>
  <c r="F55" i="1"/>
  <c r="G55" i="1"/>
  <c r="H55" i="1"/>
  <c r="I55" i="1"/>
  <c r="J55" i="1"/>
  <c r="K55" i="1"/>
  <c r="L55" i="1"/>
  <c r="M55" i="1"/>
  <c r="N55" i="1"/>
  <c r="B55" i="1"/>
  <c r="D54" i="3"/>
  <c r="C54" i="3"/>
  <c r="J51" i="7"/>
  <c r="AL51" i="2"/>
  <c r="C51" i="7" s="1"/>
  <c r="E51" i="7"/>
  <c r="E52" i="7"/>
  <c r="AL52" i="2"/>
  <c r="C52" i="7" s="1"/>
  <c r="AL53" i="2"/>
  <c r="C53" i="7" s="1"/>
  <c r="O53" i="1"/>
  <c r="B53" i="7" s="1"/>
  <c r="H53" i="7" s="1"/>
  <c r="G51" i="9"/>
  <c r="G52" i="9"/>
  <c r="J52" i="7"/>
  <c r="G53" i="9"/>
  <c r="J53" i="7" s="1"/>
  <c r="AQ51" i="5"/>
  <c r="F51" i="7" s="1"/>
  <c r="G51" i="7" s="1"/>
  <c r="AQ52" i="5"/>
  <c r="F52" i="7" s="1"/>
  <c r="G52" i="7" s="1"/>
  <c r="AQ53" i="5"/>
  <c r="F53" i="7" s="1"/>
  <c r="Y51" i="4"/>
  <c r="Y52" i="4"/>
  <c r="Y53" i="4"/>
  <c r="E53" i="7" s="1"/>
  <c r="Q51" i="3"/>
  <c r="D51" i="7" s="1"/>
  <c r="Q52" i="3"/>
  <c r="D52" i="7" s="1"/>
  <c r="Q53" i="3"/>
  <c r="D53" i="7" s="1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O52" i="1"/>
  <c r="B52" i="7" s="1"/>
  <c r="AQ9" i="5"/>
  <c r="F9" i="7" s="1"/>
  <c r="G9" i="7" s="1"/>
  <c r="AL42" i="2"/>
  <c r="C42" i="7" s="1"/>
  <c r="J5" i="7"/>
  <c r="G6" i="9"/>
  <c r="J6" i="7"/>
  <c r="G8" i="9"/>
  <c r="J8" i="7"/>
  <c r="J9" i="7"/>
  <c r="J10" i="7"/>
  <c r="J11" i="7"/>
  <c r="J12" i="7"/>
  <c r="J14" i="7"/>
  <c r="J16" i="7"/>
  <c r="J17" i="7"/>
  <c r="G18" i="9"/>
  <c r="J18" i="7" s="1"/>
  <c r="G19" i="9"/>
  <c r="J19" i="7"/>
  <c r="G22" i="9"/>
  <c r="J22" i="7"/>
  <c r="J23" i="7"/>
  <c r="J24" i="7"/>
  <c r="J25" i="7"/>
  <c r="J26" i="7"/>
  <c r="J27" i="7"/>
  <c r="J28" i="7"/>
  <c r="J29" i="7"/>
  <c r="G30" i="9"/>
  <c r="J30" i="7"/>
  <c r="J31" i="7"/>
  <c r="J32" i="7"/>
  <c r="G37" i="9"/>
  <c r="J37" i="7"/>
  <c r="J39" i="7"/>
  <c r="J40" i="7"/>
  <c r="J41" i="7"/>
  <c r="J42" i="7"/>
  <c r="J43" i="7"/>
  <c r="J44" i="7"/>
  <c r="J45" i="7"/>
  <c r="J46" i="7"/>
  <c r="J47" i="7"/>
  <c r="J48" i="7"/>
  <c r="J49" i="7"/>
  <c r="J50" i="7"/>
  <c r="E5" i="7"/>
  <c r="E7" i="7"/>
  <c r="E9" i="7"/>
  <c r="E11" i="7"/>
  <c r="E13" i="7"/>
  <c r="E14" i="7"/>
  <c r="E15" i="7"/>
  <c r="E17" i="7"/>
  <c r="E20" i="7"/>
  <c r="E21" i="7"/>
  <c r="E22" i="7"/>
  <c r="E24" i="7"/>
  <c r="E29" i="7"/>
  <c r="E30" i="7"/>
  <c r="E31" i="7"/>
  <c r="E32" i="7"/>
  <c r="E33" i="7"/>
  <c r="E35" i="7"/>
  <c r="E38" i="7"/>
  <c r="E41" i="7"/>
  <c r="E42" i="7"/>
  <c r="E43" i="7"/>
  <c r="E44" i="7"/>
  <c r="E47" i="7"/>
  <c r="E48" i="7"/>
  <c r="E49" i="7"/>
  <c r="E50" i="7"/>
  <c r="AL50" i="2"/>
  <c r="C50" i="7" s="1"/>
  <c r="Q17" i="3"/>
  <c r="D17" i="7" s="1"/>
  <c r="Q22" i="3"/>
  <c r="D22" i="7" s="1"/>
  <c r="Q23" i="3"/>
  <c r="D23" i="7" s="1"/>
  <c r="Q24" i="3"/>
  <c r="D24" i="7" s="1"/>
  <c r="Q25" i="3"/>
  <c r="D25" i="7" s="1"/>
  <c r="Q26" i="3"/>
  <c r="D26" i="7" s="1"/>
  <c r="Q27" i="3"/>
  <c r="D27" i="7" s="1"/>
  <c r="Q28" i="3"/>
  <c r="D28" i="7"/>
  <c r="Q29" i="3"/>
  <c r="D29" i="7" s="1"/>
  <c r="Q30" i="3"/>
  <c r="D30" i="7" s="1"/>
  <c r="Q31" i="3"/>
  <c r="D31" i="7" s="1"/>
  <c r="Q32" i="3"/>
  <c r="D32" i="7" s="1"/>
  <c r="Q33" i="3"/>
  <c r="D33" i="7" s="1"/>
  <c r="Q34" i="3"/>
  <c r="D34" i="7" s="1"/>
  <c r="Q35" i="3"/>
  <c r="D35" i="7" s="1"/>
  <c r="Q36" i="3"/>
  <c r="D36" i="7"/>
  <c r="Q37" i="3"/>
  <c r="D37" i="7" s="1"/>
  <c r="Q38" i="3"/>
  <c r="D38" i="7" s="1"/>
  <c r="Q39" i="3"/>
  <c r="D39" i="7" s="1"/>
  <c r="Q40" i="3"/>
  <c r="D40" i="7"/>
  <c r="Q41" i="3"/>
  <c r="D41" i="7" s="1"/>
  <c r="Q42" i="3"/>
  <c r="D42" i="7" s="1"/>
  <c r="Q43" i="3"/>
  <c r="D43" i="7" s="1"/>
  <c r="Q44" i="3"/>
  <c r="D44" i="7"/>
  <c r="Q45" i="3"/>
  <c r="D45" i="7" s="1"/>
  <c r="Q46" i="3"/>
  <c r="D46" i="7" s="1"/>
  <c r="Q47" i="3"/>
  <c r="D47" i="7" s="1"/>
  <c r="Q48" i="3"/>
  <c r="D48" i="7" s="1"/>
  <c r="Q49" i="3"/>
  <c r="D49" i="7" s="1"/>
  <c r="Q50" i="3"/>
  <c r="D50" i="7" s="1"/>
  <c r="G23" i="9"/>
  <c r="G24" i="9"/>
  <c r="G25" i="9"/>
  <c r="G26" i="9"/>
  <c r="G27" i="9"/>
  <c r="G28" i="9"/>
  <c r="G29" i="9"/>
  <c r="G31" i="9"/>
  <c r="G32" i="9"/>
  <c r="G33" i="9"/>
  <c r="J33" i="7" s="1"/>
  <c r="G34" i="9"/>
  <c r="J34" i="7"/>
  <c r="G35" i="9"/>
  <c r="J35" i="7"/>
  <c r="G36" i="9"/>
  <c r="J36" i="7" s="1"/>
  <c r="G38" i="9"/>
  <c r="J38" i="7"/>
  <c r="G39" i="9"/>
  <c r="G40" i="9"/>
  <c r="G41" i="9"/>
  <c r="G42" i="9"/>
  <c r="G43" i="9"/>
  <c r="G44" i="9"/>
  <c r="G45" i="9"/>
  <c r="G46" i="9"/>
  <c r="G47" i="9"/>
  <c r="G48" i="9"/>
  <c r="G49" i="9"/>
  <c r="G50" i="9"/>
  <c r="AQ49" i="5"/>
  <c r="F49" i="7" s="1"/>
  <c r="G49" i="7" s="1"/>
  <c r="AQ50" i="5"/>
  <c r="F50" i="7" s="1"/>
  <c r="G50" i="7" s="1"/>
  <c r="AQ22" i="5"/>
  <c r="F22" i="7" s="1"/>
  <c r="G22" i="7" s="1"/>
  <c r="AQ23" i="5"/>
  <c r="F23" i="7" s="1"/>
  <c r="Y41" i="4"/>
  <c r="Y42" i="4"/>
  <c r="Y43" i="4"/>
  <c r="Y44" i="4"/>
  <c r="Y45" i="4"/>
  <c r="E45" i="7"/>
  <c r="Y46" i="4"/>
  <c r="E46" i="7"/>
  <c r="Y47" i="4"/>
  <c r="Y48" i="4"/>
  <c r="Y49" i="4"/>
  <c r="Y50" i="4"/>
  <c r="Y23" i="4"/>
  <c r="E23" i="7" s="1"/>
  <c r="Y24" i="4"/>
  <c r="Y25" i="4"/>
  <c r="E25" i="7" s="1"/>
  <c r="Y26" i="4"/>
  <c r="E26" i="7" s="1"/>
  <c r="Y27" i="4"/>
  <c r="E27" i="7"/>
  <c r="Y28" i="4"/>
  <c r="E28" i="7" s="1"/>
  <c r="AL27" i="2"/>
  <c r="C27" i="7"/>
  <c r="O47" i="1"/>
  <c r="B47" i="7"/>
  <c r="O24" i="1"/>
  <c r="B24" i="7" s="1"/>
  <c r="O50" i="1"/>
  <c r="B50" i="7" s="1"/>
  <c r="E54" i="3"/>
  <c r="H54" i="3"/>
  <c r="I54" i="3"/>
  <c r="J54" i="3"/>
  <c r="K54" i="3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E54" i="5"/>
  <c r="F54" i="5"/>
  <c r="G54" i="5"/>
  <c r="H54" i="5"/>
  <c r="I54" i="5"/>
  <c r="R54" i="5"/>
  <c r="S54" i="5"/>
  <c r="T54" i="5"/>
  <c r="U54" i="5"/>
  <c r="P54" i="5"/>
  <c r="K54" i="5"/>
  <c r="L54" i="5"/>
  <c r="M54" i="5"/>
  <c r="N54" i="5"/>
  <c r="O54" i="5"/>
  <c r="AL49" i="2"/>
  <c r="C49" i="7" s="1"/>
  <c r="AL48" i="2"/>
  <c r="C48" i="7" s="1"/>
  <c r="AL47" i="2"/>
  <c r="C47" i="7" s="1"/>
  <c r="AL46" i="2"/>
  <c r="C46" i="7" s="1"/>
  <c r="AL45" i="2"/>
  <c r="C45" i="7" s="1"/>
  <c r="AL44" i="2"/>
  <c r="C44" i="7" s="1"/>
  <c r="AL43" i="2"/>
  <c r="C43" i="7" s="1"/>
  <c r="AL41" i="2"/>
  <c r="C41" i="7" s="1"/>
  <c r="AL40" i="2"/>
  <c r="C40" i="7" s="1"/>
  <c r="AL39" i="2"/>
  <c r="C39" i="7" s="1"/>
  <c r="AL38" i="2"/>
  <c r="C38" i="7"/>
  <c r="AL37" i="2"/>
  <c r="C37" i="7" s="1"/>
  <c r="AL36" i="2"/>
  <c r="C36" i="7" s="1"/>
  <c r="AL35" i="2"/>
  <c r="C35" i="7" s="1"/>
  <c r="AL34" i="2"/>
  <c r="C34" i="7"/>
  <c r="AL33" i="2"/>
  <c r="C33" i="7" s="1"/>
  <c r="AL32" i="2"/>
  <c r="C32" i="7" s="1"/>
  <c r="AL31" i="2"/>
  <c r="C31" i="7" s="1"/>
  <c r="AL30" i="2"/>
  <c r="C30" i="7"/>
  <c r="AL29" i="2"/>
  <c r="C29" i="7" s="1"/>
  <c r="AL28" i="2"/>
  <c r="C28" i="7" s="1"/>
  <c r="AL26" i="2"/>
  <c r="C26" i="7" s="1"/>
  <c r="AL25" i="2"/>
  <c r="C25" i="7" s="1"/>
  <c r="AL24" i="2"/>
  <c r="C24" i="7"/>
  <c r="AL23" i="2"/>
  <c r="C23" i="7" s="1"/>
  <c r="AL22" i="2"/>
  <c r="C22" i="7" s="1"/>
  <c r="AL21" i="2"/>
  <c r="C21" i="7" s="1"/>
  <c r="AL20" i="2"/>
  <c r="C20" i="7" s="1"/>
  <c r="AL19" i="2"/>
  <c r="C19" i="7" s="1"/>
  <c r="AL18" i="2"/>
  <c r="C18" i="7" s="1"/>
  <c r="AL17" i="2"/>
  <c r="C17" i="7" s="1"/>
  <c r="AL16" i="2"/>
  <c r="C16" i="7" s="1"/>
  <c r="AL15" i="2"/>
  <c r="C15" i="7" s="1"/>
  <c r="AL14" i="2"/>
  <c r="C14" i="7" s="1"/>
  <c r="AL13" i="2"/>
  <c r="C13" i="7" s="1"/>
  <c r="AL12" i="2"/>
  <c r="C12" i="7" s="1"/>
  <c r="AL11" i="2"/>
  <c r="C11" i="7" s="1"/>
  <c r="AL10" i="2"/>
  <c r="C10" i="7" s="1"/>
  <c r="AL9" i="2"/>
  <c r="C9" i="7" s="1"/>
  <c r="AL8" i="2"/>
  <c r="C8" i="7"/>
  <c r="AL7" i="2"/>
  <c r="C7" i="7" s="1"/>
  <c r="AL6" i="2"/>
  <c r="C6" i="7" s="1"/>
  <c r="AL5" i="2"/>
  <c r="C5" i="7" s="1"/>
  <c r="AL4" i="2"/>
  <c r="C4" i="7" s="1"/>
  <c r="G4" i="9"/>
  <c r="J4" i="7"/>
  <c r="G5" i="9"/>
  <c r="G7" i="9"/>
  <c r="J7" i="7"/>
  <c r="G9" i="9"/>
  <c r="G10" i="9"/>
  <c r="G11" i="9"/>
  <c r="G12" i="9"/>
  <c r="G13" i="9"/>
  <c r="J13" i="7" s="1"/>
  <c r="G14" i="9"/>
  <c r="G15" i="9"/>
  <c r="J15" i="7"/>
  <c r="G16" i="9"/>
  <c r="G17" i="9"/>
  <c r="G20" i="9"/>
  <c r="J20" i="7" s="1"/>
  <c r="G21" i="9"/>
  <c r="J21" i="7" s="1"/>
  <c r="Q21" i="3"/>
  <c r="D21" i="7" s="1"/>
  <c r="M54" i="3"/>
  <c r="B54" i="3"/>
  <c r="Q54" i="3" s="1"/>
  <c r="G54" i="3"/>
  <c r="L54" i="3"/>
  <c r="AQ5" i="5"/>
  <c r="F5" i="7" s="1"/>
  <c r="AQ6" i="5"/>
  <c r="F6" i="7" s="1"/>
  <c r="AQ7" i="5"/>
  <c r="F7" i="7" s="1"/>
  <c r="G7" i="7" s="1"/>
  <c r="AQ8" i="5"/>
  <c r="F8" i="7" s="1"/>
  <c r="AQ10" i="5"/>
  <c r="F10" i="7" s="1"/>
  <c r="AQ11" i="5"/>
  <c r="F11" i="7" s="1"/>
  <c r="G11" i="7" s="1"/>
  <c r="AQ12" i="5"/>
  <c r="F12" i="7" s="1"/>
  <c r="AQ13" i="5"/>
  <c r="F13" i="7" s="1"/>
  <c r="AQ14" i="5"/>
  <c r="F14" i="7" s="1"/>
  <c r="G14" i="7" s="1"/>
  <c r="AQ15" i="5"/>
  <c r="F15" i="7" s="1"/>
  <c r="G15" i="7" s="1"/>
  <c r="AQ16" i="5"/>
  <c r="F16" i="7" s="1"/>
  <c r="AQ17" i="5"/>
  <c r="F17" i="7" s="1"/>
  <c r="G17" i="7" s="1"/>
  <c r="AQ18" i="5"/>
  <c r="F18" i="7" s="1"/>
  <c r="AQ19" i="5"/>
  <c r="F19" i="7" s="1"/>
  <c r="G19" i="7" s="1"/>
  <c r="AQ20" i="5"/>
  <c r="F20" i="7" s="1"/>
  <c r="AQ21" i="5"/>
  <c r="F21" i="7" s="1"/>
  <c r="AQ24" i="5"/>
  <c r="F24" i="7" s="1"/>
  <c r="G24" i="7" s="1"/>
  <c r="AQ25" i="5"/>
  <c r="F25" i="7" s="1"/>
  <c r="AQ26" i="5"/>
  <c r="F26" i="7" s="1"/>
  <c r="AQ27" i="5"/>
  <c r="F27" i="7" s="1"/>
  <c r="AQ28" i="5"/>
  <c r="F28" i="7" s="1"/>
  <c r="AQ29" i="5"/>
  <c r="F29" i="7" s="1"/>
  <c r="G29" i="7" s="1"/>
  <c r="AQ30" i="5"/>
  <c r="F30" i="7" s="1"/>
  <c r="G30" i="7" s="1"/>
  <c r="AQ31" i="5"/>
  <c r="F31" i="7" s="1"/>
  <c r="G31" i="7" s="1"/>
  <c r="AQ32" i="5"/>
  <c r="F32" i="7" s="1"/>
  <c r="AQ33" i="5"/>
  <c r="F33" i="7" s="1"/>
  <c r="G33" i="7" s="1"/>
  <c r="AQ34" i="5"/>
  <c r="F34" i="7" s="1"/>
  <c r="AQ35" i="5"/>
  <c r="F35" i="7" s="1"/>
  <c r="G35" i="7" s="1"/>
  <c r="AQ36" i="5"/>
  <c r="F36" i="7" s="1"/>
  <c r="AQ37" i="5"/>
  <c r="F37" i="7" s="1"/>
  <c r="AQ38" i="5"/>
  <c r="F38" i="7" s="1"/>
  <c r="G38" i="7" s="1"/>
  <c r="AQ39" i="5"/>
  <c r="F39" i="7" s="1"/>
  <c r="AQ40" i="5"/>
  <c r="F40" i="7" s="1"/>
  <c r="AQ41" i="5"/>
  <c r="F41" i="7" s="1"/>
  <c r="G41" i="7" s="1"/>
  <c r="AQ42" i="5"/>
  <c r="F42" i="7" s="1"/>
  <c r="G42" i="7" s="1"/>
  <c r="AQ43" i="5"/>
  <c r="F43" i="7" s="1"/>
  <c r="G43" i="7" s="1"/>
  <c r="AQ44" i="5"/>
  <c r="F44" i="7" s="1"/>
  <c r="G44" i="7" s="1"/>
  <c r="AQ45" i="5"/>
  <c r="F45" i="7" s="1"/>
  <c r="G45" i="7" s="1"/>
  <c r="AQ46" i="5"/>
  <c r="F46" i="7" s="1"/>
  <c r="AQ47" i="5"/>
  <c r="F47" i="7" s="1"/>
  <c r="AQ48" i="5"/>
  <c r="F48" i="7" s="1"/>
  <c r="G48" i="7" s="1"/>
  <c r="AQ4" i="5"/>
  <c r="F4" i="7" s="1"/>
  <c r="O54" i="3"/>
  <c r="Q5" i="3"/>
  <c r="D5" i="7" s="1"/>
  <c r="Q6" i="3"/>
  <c r="D6" i="7"/>
  <c r="Q7" i="3"/>
  <c r="D7" i="7" s="1"/>
  <c r="Q8" i="3"/>
  <c r="D8" i="7"/>
  <c r="Q9" i="3"/>
  <c r="D9" i="7" s="1"/>
  <c r="Q10" i="3"/>
  <c r="D10" i="7" s="1"/>
  <c r="Q11" i="3"/>
  <c r="D11" i="7" s="1"/>
  <c r="Q12" i="3"/>
  <c r="D12" i="7" s="1"/>
  <c r="Q13" i="3"/>
  <c r="D13" i="7" s="1"/>
  <c r="Q14" i="3"/>
  <c r="D14" i="7"/>
  <c r="Q15" i="3"/>
  <c r="D15" i="7" s="1"/>
  <c r="Q16" i="3"/>
  <c r="D16" i="7"/>
  <c r="Q18" i="3"/>
  <c r="D18" i="7" s="1"/>
  <c r="Q19" i="3"/>
  <c r="D19" i="7" s="1"/>
  <c r="Q20" i="3"/>
  <c r="D20" i="7" s="1"/>
  <c r="Q4" i="3"/>
  <c r="Y4" i="4"/>
  <c r="E4" i="7"/>
  <c r="O5" i="1"/>
  <c r="B5" i="7" s="1"/>
  <c r="O6" i="1"/>
  <c r="B6" i="7" s="1"/>
  <c r="O7" i="1"/>
  <c r="B7" i="7"/>
  <c r="O8" i="1"/>
  <c r="B8" i="7" s="1"/>
  <c r="O9" i="1"/>
  <c r="B9" i="7"/>
  <c r="O48" i="1"/>
  <c r="B48" i="7" s="1"/>
  <c r="O10" i="1"/>
  <c r="B10" i="7" s="1"/>
  <c r="O11" i="1"/>
  <c r="B11" i="7" s="1"/>
  <c r="H11" i="7" s="1"/>
  <c r="O12" i="1"/>
  <c r="B12" i="7"/>
  <c r="O49" i="1"/>
  <c r="B49" i="7" s="1"/>
  <c r="O13" i="1"/>
  <c r="B13" i="7"/>
  <c r="O14" i="1"/>
  <c r="B14" i="7" s="1"/>
  <c r="O15" i="1"/>
  <c r="B15" i="7" s="1"/>
  <c r="O16" i="1"/>
  <c r="B16" i="7" s="1"/>
  <c r="O17" i="1"/>
  <c r="B17" i="7"/>
  <c r="O18" i="1"/>
  <c r="B18" i="7" s="1"/>
  <c r="O19" i="1"/>
  <c r="B19" i="7"/>
  <c r="O20" i="1"/>
  <c r="B20" i="7" s="1"/>
  <c r="O21" i="1"/>
  <c r="B21" i="7"/>
  <c r="O22" i="1"/>
  <c r="B22" i="7" s="1"/>
  <c r="O23" i="1"/>
  <c r="B23" i="7" s="1"/>
  <c r="O25" i="1"/>
  <c r="B25" i="7"/>
  <c r="O26" i="1"/>
  <c r="B26" i="7" s="1"/>
  <c r="O27" i="1"/>
  <c r="B27" i="7"/>
  <c r="O28" i="1"/>
  <c r="B28" i="7" s="1"/>
  <c r="O29" i="1"/>
  <c r="B29" i="7" s="1"/>
  <c r="O30" i="1"/>
  <c r="B30" i="7"/>
  <c r="O31" i="1"/>
  <c r="B31" i="7" s="1"/>
  <c r="O32" i="1"/>
  <c r="B32" i="7"/>
  <c r="O33" i="1"/>
  <c r="B33" i="7" s="1"/>
  <c r="O34" i="1"/>
  <c r="B34" i="7"/>
  <c r="O35" i="1"/>
  <c r="B35" i="7" s="1"/>
  <c r="O36" i="1"/>
  <c r="B36" i="7"/>
  <c r="O37" i="1"/>
  <c r="B37" i="7" s="1"/>
  <c r="O38" i="1"/>
  <c r="B38" i="7"/>
  <c r="O51" i="1"/>
  <c r="B51" i="7" s="1"/>
  <c r="O39" i="1"/>
  <c r="B39" i="7" s="1"/>
  <c r="O40" i="1"/>
  <c r="B40" i="7" s="1"/>
  <c r="O41" i="1"/>
  <c r="B41" i="7" s="1"/>
  <c r="O42" i="1"/>
  <c r="B42" i="7" s="1"/>
  <c r="O43" i="1"/>
  <c r="B43" i="7" s="1"/>
  <c r="O44" i="1"/>
  <c r="B44" i="7" s="1"/>
  <c r="O45" i="1"/>
  <c r="B45" i="7"/>
  <c r="O46" i="1"/>
  <c r="B46" i="7" s="1"/>
  <c r="O4" i="1"/>
  <c r="D4" i="7"/>
  <c r="B4" i="7"/>
  <c r="Y5" i="4"/>
  <c r="Y6" i="4"/>
  <c r="E6" i="7" s="1"/>
  <c r="Y7" i="4"/>
  <c r="Y8" i="4"/>
  <c r="E8" i="7" s="1"/>
  <c r="Y9" i="4"/>
  <c r="Y10" i="4"/>
  <c r="Y11" i="4"/>
  <c r="Y12" i="4"/>
  <c r="E12" i="7"/>
  <c r="Y13" i="4"/>
  <c r="Y14" i="4"/>
  <c r="Y15" i="4"/>
  <c r="Y16" i="4"/>
  <c r="E16" i="7" s="1"/>
  <c r="Y17" i="4"/>
  <c r="Y18" i="4"/>
  <c r="E18" i="7" s="1"/>
  <c r="Y19" i="4"/>
  <c r="E19" i="7"/>
  <c r="Y20" i="4"/>
  <c r="Y21" i="4"/>
  <c r="Y22" i="4"/>
  <c r="Y29" i="4"/>
  <c r="Y30" i="4"/>
  <c r="Y31" i="4"/>
  <c r="Y32" i="4"/>
  <c r="Y33" i="4"/>
  <c r="Y34" i="4"/>
  <c r="E34" i="7" s="1"/>
  <c r="Y35" i="4"/>
  <c r="Y36" i="4"/>
  <c r="E36" i="7" s="1"/>
  <c r="Y37" i="4"/>
  <c r="E37" i="7" s="1"/>
  <c r="Y38" i="4"/>
  <c r="Y39" i="4"/>
  <c r="E39" i="7" s="1"/>
  <c r="Y40" i="4"/>
  <c r="E40" i="7" s="1"/>
  <c r="J54" i="5"/>
  <c r="N54" i="3"/>
  <c r="P54" i="3"/>
  <c r="H36" i="7" l="1"/>
  <c r="H24" i="7"/>
  <c r="H28" i="7"/>
  <c r="I19" i="7"/>
  <c r="H21" i="7"/>
  <c r="H32" i="7"/>
  <c r="H37" i="7"/>
  <c r="I21" i="7"/>
  <c r="H8" i="7"/>
  <c r="H30" i="7"/>
  <c r="H38" i="7"/>
  <c r="H27" i="7"/>
  <c r="I38" i="7"/>
  <c r="H43" i="7"/>
  <c r="H16" i="7"/>
  <c r="H19" i="7"/>
  <c r="H46" i="7"/>
  <c r="I27" i="7"/>
  <c r="H52" i="7"/>
  <c r="Q55" i="3"/>
  <c r="I28" i="7"/>
  <c r="I40" i="7"/>
  <c r="D54" i="7"/>
  <c r="Q56" i="3"/>
  <c r="I9" i="7"/>
  <c r="I13" i="7"/>
  <c r="I24" i="7"/>
  <c r="I34" i="7"/>
  <c r="D56" i="7"/>
  <c r="I4" i="7"/>
  <c r="I11" i="7"/>
  <c r="I25" i="7"/>
  <c r="I45" i="7"/>
  <c r="I5" i="7"/>
  <c r="H10" i="7"/>
  <c r="H42" i="7"/>
  <c r="O56" i="1"/>
  <c r="I53" i="7"/>
  <c r="I36" i="7"/>
  <c r="B56" i="7"/>
  <c r="B54" i="7"/>
  <c r="O54" i="1"/>
  <c r="H26" i="7"/>
  <c r="O55" i="1"/>
  <c r="G54" i="9"/>
  <c r="J56" i="7"/>
  <c r="J54" i="7"/>
  <c r="G53" i="7"/>
  <c r="G32" i="7"/>
  <c r="G28" i="7"/>
  <c r="G5" i="7"/>
  <c r="G47" i="7"/>
  <c r="G20" i="7"/>
  <c r="G12" i="7"/>
  <c r="H6" i="7"/>
  <c r="I6" i="7"/>
  <c r="H20" i="7"/>
  <c r="I20" i="7"/>
  <c r="I50" i="7"/>
  <c r="H50" i="7"/>
  <c r="I14" i="7"/>
  <c r="H14" i="7"/>
  <c r="H44" i="7"/>
  <c r="I44" i="7"/>
  <c r="H12" i="7"/>
  <c r="I12" i="7"/>
  <c r="H18" i="7"/>
  <c r="I18" i="7"/>
  <c r="H22" i="7"/>
  <c r="I22" i="7"/>
  <c r="H48" i="7"/>
  <c r="I48" i="7"/>
  <c r="I30" i="7"/>
  <c r="H40" i="7"/>
  <c r="I46" i="7"/>
  <c r="I43" i="7"/>
  <c r="I32" i="7"/>
  <c r="H5" i="7"/>
  <c r="I16" i="7"/>
  <c r="H34" i="7"/>
  <c r="G6" i="7"/>
  <c r="AQ56" i="5"/>
  <c r="G16" i="7"/>
  <c r="G23" i="7"/>
  <c r="G8" i="7"/>
  <c r="G34" i="7"/>
  <c r="AQ54" i="5"/>
  <c r="AQ55" i="5" s="1"/>
  <c r="G18" i="7"/>
  <c r="G37" i="7"/>
  <c r="G40" i="7"/>
  <c r="F56" i="7"/>
  <c r="F54" i="7"/>
  <c r="G21" i="7"/>
  <c r="G39" i="7"/>
  <c r="G46" i="7"/>
  <c r="G13" i="7"/>
  <c r="G25" i="7"/>
  <c r="G26" i="7"/>
  <c r="G4" i="7"/>
  <c r="G27" i="7"/>
  <c r="Y54" i="4"/>
  <c r="Y55" i="4" s="1"/>
  <c r="Y56" i="4"/>
  <c r="E10" i="7"/>
  <c r="G10" i="7" s="1"/>
  <c r="G36" i="7"/>
  <c r="H31" i="7"/>
  <c r="I31" i="7"/>
  <c r="H47" i="7"/>
  <c r="I47" i="7"/>
  <c r="AL55" i="2"/>
  <c r="I15" i="7"/>
  <c r="H15" i="7"/>
  <c r="H23" i="7"/>
  <c r="I23" i="7"/>
  <c r="H9" i="7"/>
  <c r="I17" i="7"/>
  <c r="H17" i="7"/>
  <c r="H29" i="7"/>
  <c r="I29" i="7"/>
  <c r="I33" i="7"/>
  <c r="H33" i="7"/>
  <c r="H35" i="7"/>
  <c r="I35" i="7"/>
  <c r="H39" i="7"/>
  <c r="I39" i="7"/>
  <c r="I41" i="7"/>
  <c r="H41" i="7"/>
  <c r="H51" i="7"/>
  <c r="I51" i="7"/>
  <c r="C56" i="7"/>
  <c r="H7" i="7"/>
  <c r="I7" i="7"/>
  <c r="H45" i="7"/>
  <c r="I37" i="7"/>
  <c r="C54" i="7"/>
  <c r="I42" i="7"/>
  <c r="H25" i="7"/>
  <c r="H13" i="7"/>
  <c r="AL54" i="2"/>
  <c r="H49" i="7"/>
  <c r="I49" i="7"/>
  <c r="H4" i="7"/>
  <c r="I26" i="7"/>
  <c r="I10" i="7"/>
  <c r="I52" i="7"/>
  <c r="I8" i="7"/>
  <c r="E56" i="7" l="1"/>
  <c r="E54" i="7"/>
  <c r="G54" i="7"/>
  <c r="G56" i="7"/>
  <c r="H56" i="7"/>
  <c r="H54" i="7"/>
  <c r="I54" i="7"/>
  <c r="I5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6" authorId="0" shapeId="0" xr:uid="{5BC41759-2870-4281-AE06-8470EE92D3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Sampanjakoolitus</t>
        </r>
      </text>
    </comment>
    <comment ref="B7" authorId="0" shapeId="0" xr:uid="{69EF9B20-326F-4B7C-9C24-583B4E58D7C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rannatennis</t>
        </r>
      </text>
    </comment>
    <comment ref="F8" authorId="0" shapeId="0" xr:uid="{79C375FC-FD75-4170-B592-BEAD08C9D2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teater</t>
        </r>
      </text>
    </comment>
    <comment ref="B13" authorId="0" shapeId="0" xr:uid="{A02891B4-9DA1-4627-B94D-D13C719E65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Sõbraturniir</t>
        </r>
      </text>
    </comment>
    <comment ref="B15" authorId="0" shapeId="0" xr:uid="{8E012AE3-2846-4540-A89B-A6F16CCE3A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Peetri turniir</t>
        </r>
      </text>
    </comment>
    <comment ref="E15" authorId="0" shapeId="0" xr:uid="{0899CC13-B4BE-479A-8C2A-3B855AF784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sept</t>
        </r>
      </text>
    </comment>
    <comment ref="F18" authorId="0" shapeId="0" xr:uid="{B32936B3-FFCD-441C-9D19-D6EEA95E55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Kino 2x</t>
        </r>
      </text>
    </comment>
    <comment ref="B19" authorId="0" shapeId="0" xr:uid="{3EE0EEE4-7260-47ED-BFBF-1E578043E6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Kadriturniir</t>
        </r>
      </text>
    </comment>
    <comment ref="B20" authorId="0" shapeId="0" xr:uid="{333FF848-5FDF-479C-9835-152667D2B32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Viljandi</t>
        </r>
      </text>
    </comment>
    <comment ref="E20" authorId="0" shapeId="0" xr:uid="{279B7559-4860-45FD-860E-B4BF451A1B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nov</t>
        </r>
      </text>
    </comment>
    <comment ref="E21" authorId="0" shapeId="0" xr:uid="{B85F778A-03F2-4DC4-BBF6-76B69B2ADE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veebr</t>
        </r>
      </text>
    </comment>
    <comment ref="B22" authorId="0" shapeId="0" xr:uid="{079C73B9-74A3-4C29-93FC-DD7E9BCAF8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Kadriturniir</t>
        </r>
      </text>
    </comment>
    <comment ref="B28" authorId="0" shapeId="0" xr:uid="{B7C12A9E-7972-4B06-96B2-07B4AA7346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Viljandi</t>
        </r>
      </text>
    </comment>
    <comment ref="B30" authorId="0" shapeId="0" xr:uid="{B4F58DBD-0752-4AE0-B5C8-157AC7A86F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Kadriturniir</t>
        </r>
      </text>
    </comment>
    <comment ref="E33" authorId="0" shapeId="0" xr:uid="{C5DD36CD-A7AA-4A97-BE48-2D7F48745E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dets</t>
        </r>
      </text>
    </comment>
    <comment ref="B34" authorId="0" shapeId="0" xr:uid="{A38D7661-B1DA-4700-BD82-5AB584022A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Peetri turniir</t>
        </r>
      </text>
    </comment>
    <comment ref="B35" authorId="0" shapeId="0" xr:uid="{2F06F7F9-500A-48F9-B4D0-A43A3F4399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Peetri turniir</t>
        </r>
      </text>
    </comment>
    <comment ref="B36" authorId="0" shapeId="0" xr:uid="{0007FE93-86A7-474B-92B6-1922F94A10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Kadriturniir</t>
        </r>
      </text>
    </comment>
    <comment ref="C36" authorId="0" shapeId="0" xr:uid="{D5162009-4718-4220-BF1B-B9515CD1629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Sõbraturniir</t>
        </r>
      </text>
    </comment>
    <comment ref="E36" authorId="0" shapeId="0" xr:uid="{84F8E5E9-8A0B-4CA5-9BA5-1C5B68D8C1D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okt</t>
        </r>
      </text>
    </comment>
    <comment ref="B37" authorId="0" shapeId="0" xr:uid="{1577A01A-0BAF-4282-823D-75C9CBD3E9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Kadriturniir</t>
        </r>
      </text>
    </comment>
    <comment ref="F37" authorId="0" shapeId="0" xr:uid="{84EA1AC0-97F9-49EA-A317-3AFDB75C4EEC}">
      <text>
        <r>
          <rPr>
            <b/>
            <sz val="9"/>
            <color indexed="81"/>
            <rFont val="Tahoma"/>
            <family val="2"/>
          </rPr>
          <t>Anneli Rouk:kurling</t>
        </r>
      </text>
    </comment>
    <comment ref="B38" authorId="0" shapeId="0" xr:uid="{B8EE262A-FB8A-4287-A6A1-0D77DA1EADA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rannatennis</t>
        </r>
      </text>
    </comment>
    <comment ref="B52" authorId="0" shapeId="0" xr:uid="{2F5A8934-4242-4C32-AEA0-F2AE1DCADF4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rannatennis</t>
        </r>
      </text>
    </comment>
    <comment ref="E53" authorId="0" shapeId="0" xr:uid="{A909E0E5-C1B0-418D-BEBD-80C83DB39C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jaan</t>
        </r>
      </text>
    </comment>
    <comment ref="F53" authorId="0" shapeId="0" xr:uid="{54F9C6D8-9815-4279-B6E2-60A44A258F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Mikkeli muuseum</t>
        </r>
      </text>
    </comment>
  </commentList>
</comments>
</file>

<file path=xl/sharedStrings.xml><?xml version="1.0" encoding="utf-8"?>
<sst xmlns="http://schemas.openxmlformats.org/spreadsheetml/2006/main" count="575" uniqueCount="236">
  <si>
    <t>KOKKU</t>
  </si>
  <si>
    <t>Aili Kägu</t>
  </si>
  <si>
    <t>Anneli Alajaan</t>
  </si>
  <si>
    <t>Anneli Rõuk</t>
  </si>
  <si>
    <t>Annely Laur</t>
  </si>
  <si>
    <t>Eva Truuverk</t>
  </si>
  <si>
    <t>Heidy Särgava</t>
  </si>
  <si>
    <t>Heleken Lubi</t>
  </si>
  <si>
    <t>Helen Aavisto</t>
  </si>
  <si>
    <t>Helen Tälli</t>
  </si>
  <si>
    <t>Helina Viik</t>
  </si>
  <si>
    <t>Helvi Tiidus</t>
  </si>
  <si>
    <t>Iivi Saar</t>
  </si>
  <si>
    <t>Inga-Kai Polonski</t>
  </si>
  <si>
    <t>Jaanika Ots</t>
  </si>
  <si>
    <t>Jane Õng</t>
  </si>
  <si>
    <t>Kadri Ärm</t>
  </si>
  <si>
    <t>Kaire Roose</t>
  </si>
  <si>
    <t>Karin Weissbach</t>
  </si>
  <si>
    <t>Karin Lember</t>
  </si>
  <si>
    <t>Katrin Mühls</t>
  </si>
  <si>
    <t>Kristel Kurvits</t>
  </si>
  <si>
    <t>Kristel Meos</t>
  </si>
  <si>
    <t>Kristiina Kaljurand</t>
  </si>
  <si>
    <t>Kristiina Koel</t>
  </si>
  <si>
    <t>Lee Murrand</t>
  </si>
  <si>
    <t>Maire Leedo</t>
  </si>
  <si>
    <t>Mari Liigand</t>
  </si>
  <si>
    <t>Mari Sumberg</t>
  </si>
  <si>
    <t>Marika Kullamaa</t>
  </si>
  <si>
    <t>Marika Maidla</t>
  </si>
  <si>
    <t>Marina Hundt</t>
  </si>
  <si>
    <t>Piret Mäelt</t>
  </si>
  <si>
    <t>Reet Hääl</t>
  </si>
  <si>
    <t>Riina Roosipuu</t>
  </si>
  <si>
    <t>Riina Varts</t>
  </si>
  <si>
    <t>Sirje Sündema</t>
  </si>
  <si>
    <t>Tiina Mõis</t>
  </si>
  <si>
    <t>Tiina Sepa</t>
  </si>
  <si>
    <t>Triin Loodus</t>
  </si>
  <si>
    <t>Triin Mägi</t>
  </si>
  <si>
    <t>liikme kohta</t>
  </si>
  <si>
    <t>clubmaster</t>
  </si>
  <si>
    <t>MatchPlay</t>
  </si>
  <si>
    <t>Suveturniir Pärnus</t>
  </si>
  <si>
    <t>osalejaid kokku</t>
  </si>
  <si>
    <t>mänge kokku</t>
  </si>
  <si>
    <t>1.4 liikme kohta</t>
  </si>
  <si>
    <t>Turniirid</t>
  </si>
  <si>
    <t>Klubitennis</t>
  </si>
  <si>
    <t>Klubiüritus</t>
  </si>
  <si>
    <t>Aastas min 2</t>
  </si>
  <si>
    <t>Väljakutsed</t>
  </si>
  <si>
    <t>Turniir</t>
  </si>
  <si>
    <t>Üksik</t>
  </si>
  <si>
    <t>Paar</t>
  </si>
  <si>
    <t>Väljakutsed kokku</t>
  </si>
  <si>
    <t>Korraldamine</t>
  </si>
  <si>
    <t>Piret Viskus</t>
  </si>
  <si>
    <t>Kairi Hermlin</t>
  </si>
  <si>
    <t>Maire Roose</t>
  </si>
  <si>
    <t>Maris-Jane Jõekalda</t>
  </si>
  <si>
    <t>Asmik Tsaturjan</t>
  </si>
  <si>
    <t>0,6 liikme kohta</t>
  </si>
  <si>
    <t>Suvehooaja avaturniir</t>
  </si>
  <si>
    <t>Laager Käärikul</t>
  </si>
  <si>
    <t>CM</t>
  </si>
  <si>
    <t>Korraldaja</t>
  </si>
  <si>
    <t>Kairit Kasepuu</t>
  </si>
  <si>
    <t>Julia Tuul-Kukk</t>
  </si>
  <si>
    <t>Klubitennise korraldamine (CM) 1 kuu on 1kord</t>
  </si>
  <si>
    <t>1x2a jooksul</t>
  </si>
  <si>
    <t>kaasliige</t>
  </si>
  <si>
    <t>Masters üksik*</t>
  </si>
  <si>
    <t>Masters paaris*</t>
  </si>
  <si>
    <t>Iganaise paarismäng*</t>
  </si>
  <si>
    <t>liiget osales keskmiselt turniiril</t>
  </si>
  <si>
    <t>* ei lähe arvesse aktiivsusarvestuses</t>
  </si>
  <si>
    <t>kokku 28, mänge 14</t>
  </si>
  <si>
    <t>kokku 67, mänge 33.5</t>
  </si>
  <si>
    <t>2017/2018 hooaeg?</t>
  </si>
  <si>
    <t>2017-2018 hooaeg?</t>
  </si>
  <si>
    <t>september</t>
  </si>
  <si>
    <t>oktoober</t>
  </si>
  <si>
    <t>november</t>
  </si>
  <si>
    <t>detsember</t>
  </si>
  <si>
    <t>veebruar</t>
  </si>
  <si>
    <t>märts</t>
  </si>
  <si>
    <t>aprill</t>
  </si>
  <si>
    <t>mai</t>
  </si>
  <si>
    <t>39. ndl</t>
  </si>
  <si>
    <t>40. ndl</t>
  </si>
  <si>
    <t>41. ndl</t>
  </si>
  <si>
    <t>42. ndl</t>
  </si>
  <si>
    <t>43. ndl</t>
  </si>
  <si>
    <t>44. ndl</t>
  </si>
  <si>
    <t>45. ndl</t>
  </si>
  <si>
    <t>46. ndl</t>
  </si>
  <si>
    <t>47. ndl</t>
  </si>
  <si>
    <t>48. ndl</t>
  </si>
  <si>
    <t>49. ndl</t>
  </si>
  <si>
    <t>50. ndl</t>
  </si>
  <si>
    <t>51. ndl</t>
  </si>
  <si>
    <t>2. ndl</t>
  </si>
  <si>
    <t>3. ndl</t>
  </si>
  <si>
    <t>4. ndl</t>
  </si>
  <si>
    <t>5. ndl</t>
  </si>
  <si>
    <t>6. ndl</t>
  </si>
  <si>
    <t>7. ndl</t>
  </si>
  <si>
    <t>8. ndl</t>
  </si>
  <si>
    <t>9. ndl</t>
  </si>
  <si>
    <t>10. ndl</t>
  </si>
  <si>
    <t>11. ndl</t>
  </si>
  <si>
    <t>13. ndl</t>
  </si>
  <si>
    <t>14. ndl</t>
  </si>
  <si>
    <t>15. ndl</t>
  </si>
  <si>
    <t>18. ndl</t>
  </si>
  <si>
    <t>19. ndl</t>
  </si>
  <si>
    <t>20. ndl</t>
  </si>
  <si>
    <t>21. ndl</t>
  </si>
  <si>
    <t>1 väljak ära öeldud:</t>
  </si>
  <si>
    <t>Tondil</t>
  </si>
  <si>
    <t>Karulaugus</t>
  </si>
  <si>
    <t>2 väljakut ära öeldud:</t>
  </si>
  <si>
    <t>0x</t>
  </si>
  <si>
    <t>2018-2019</t>
  </si>
  <si>
    <t>Kokku 48, mänge 24</t>
  </si>
  <si>
    <t>1,1 liikme kohta</t>
  </si>
  <si>
    <t>Tennis Fiesta nr 12 Tallinnas</t>
  </si>
  <si>
    <t>Jaanuar</t>
  </si>
  <si>
    <t>NA</t>
  </si>
  <si>
    <t>2019-2020</t>
  </si>
  <si>
    <t>Maris Liinat</t>
  </si>
  <si>
    <t xml:space="preserve">28.09.20 Kurling </t>
  </si>
  <si>
    <t>KLUBITENNIS 2020-21</t>
  </si>
  <si>
    <t>52. ndl</t>
  </si>
  <si>
    <t>53. ndl</t>
  </si>
  <si>
    <t>1. ndl</t>
  </si>
  <si>
    <t>12'. ndl</t>
  </si>
  <si>
    <t xml:space="preserve">16. ndl </t>
  </si>
  <si>
    <t>17. ndl</t>
  </si>
  <si>
    <t>36 nädalat</t>
  </si>
  <si>
    <t>xxx - aprill</t>
  </si>
  <si>
    <t>xxx - mai</t>
  </si>
  <si>
    <t>Marina - okt</t>
  </si>
  <si>
    <t>Rannatennis  Beach House Ülemiste</t>
  </si>
  <si>
    <t>19/09/2020</t>
  </si>
  <si>
    <t>Kadriturniir Kuressaares</t>
  </si>
  <si>
    <t>21/11/2020</t>
  </si>
  <si>
    <t xml:space="preserve">Sõbraturniir Tallinki hallis </t>
  </si>
  <si>
    <t>01.03.-30.05.21</t>
  </si>
  <si>
    <t>28/05/2021</t>
  </si>
  <si>
    <t>10.06.-13.06.2021</t>
  </si>
  <si>
    <t>3.07.-4.07.21</t>
  </si>
  <si>
    <t xml:space="preserve">Naistepäeva-turniir </t>
  </si>
  <si>
    <t>kokku osalemisi</t>
  </si>
  <si>
    <t>2020/2021 klubiürituse või turniiri korraldamine</t>
  </si>
  <si>
    <t>korda osaleti keskmiselt üritusel (kaasliikmeteta)</t>
  </si>
  <si>
    <t>43 põhiliiget</t>
  </si>
  <si>
    <t>5 kaasliiget</t>
  </si>
  <si>
    <t>keskmine osalemine (kaasliikmeteta)</t>
  </si>
  <si>
    <t>TURNIIRID 2020/2021</t>
  </si>
  <si>
    <t>mängu liikme kohta</t>
  </si>
  <si>
    <t>keskmine liikme kohta</t>
  </si>
  <si>
    <t>Klubi reglement: "4.3.4. võtma aktiivselt osa Klubi tegevusest, s.t. osalema igal aastal vähemalt viiel Klubitennise ning Klubi üritusel ja kahel turniiril"</t>
  </si>
  <si>
    <t>Aastas min 5</t>
  </si>
  <si>
    <t>Üritus+ klubitennis</t>
  </si>
  <si>
    <t>korda osales iga liige keskmiselt turniiril (kaasliikmeteta)</t>
  </si>
  <si>
    <t>25.09.20</t>
  </si>
  <si>
    <t>Alates 24.09.20-31.08.21</t>
  </si>
  <si>
    <t>27.09.20</t>
  </si>
  <si>
    <t>29.09.20</t>
  </si>
  <si>
    <t>18/10/20</t>
  </si>
  <si>
    <t>Tennis &amp; Padel Rocca</t>
  </si>
  <si>
    <t>KLUBIÜRITUSED 2020/2021</t>
  </si>
  <si>
    <t>Jaanika - sept</t>
  </si>
  <si>
    <t>Kairi - nov</t>
  </si>
  <si>
    <t>MariS - dets</t>
  </si>
  <si>
    <t>Triine Casdagli</t>
  </si>
  <si>
    <t>Külli Värnik</t>
  </si>
  <si>
    <t>liikmekandidaat</t>
  </si>
  <si>
    <t>korda osaleti keskmiselt üritusel</t>
  </si>
  <si>
    <t>2 liikmekandidaati</t>
  </si>
  <si>
    <t>keskmine kaasliikme ja liikmekandidaatidega</t>
  </si>
  <si>
    <t>16.11.20 Shampanja-koolitus</t>
  </si>
  <si>
    <t>Paarismängu turniir Peetris</t>
  </si>
  <si>
    <t>12.10.20</t>
  </si>
  <si>
    <t>06.10.20</t>
  </si>
  <si>
    <t>13.10.20</t>
  </si>
  <si>
    <t>20.10.20</t>
  </si>
  <si>
    <t>27.10.20</t>
  </si>
  <si>
    <t>30.10.20</t>
  </si>
  <si>
    <t>üritus+kl.tennis+turniir</t>
  </si>
  <si>
    <t>25.10.20 Teater "Monument"</t>
  </si>
  <si>
    <t>4 linna turniir Viljandis</t>
  </si>
  <si>
    <t>Maire Leedo</t>
  </si>
  <si>
    <t>Karin Lember  </t>
  </si>
  <si>
    <t>09.11.20</t>
  </si>
  <si>
    <t>23.11.20</t>
  </si>
  <si>
    <t>11.12.20</t>
  </si>
  <si>
    <t>15.12.20</t>
  </si>
  <si>
    <t>16.12.20</t>
  </si>
  <si>
    <t>17.11.20</t>
  </si>
  <si>
    <t>18.12.20</t>
  </si>
  <si>
    <t>20.12.20</t>
  </si>
  <si>
    <t>27.12.20</t>
  </si>
  <si>
    <t>16.09.2020-27.05.2021</t>
  </si>
  <si>
    <t>Alates 15.09.20-31.08.21</t>
  </si>
  <si>
    <t>15.09.20</t>
  </si>
  <si>
    <t>07.09.20</t>
  </si>
  <si>
    <t>22.09.20</t>
  </si>
  <si>
    <t>03.11.20</t>
  </si>
  <si>
    <t>06.11.20</t>
  </si>
  <si>
    <t>10.11.20</t>
  </si>
  <si>
    <t>24.11.20</t>
  </si>
  <si>
    <t>01.12.20</t>
  </si>
  <si>
    <t>08.12.20</t>
  </si>
  <si>
    <t>16.01.21</t>
  </si>
  <si>
    <t>20.01.21</t>
  </si>
  <si>
    <t>26.01.21</t>
  </si>
  <si>
    <t>27.01.21</t>
  </si>
  <si>
    <t>28.01.21</t>
  </si>
  <si>
    <t>07.12.20 Kinoüritus Apollos</t>
  </si>
  <si>
    <t>Külli - jaan</t>
  </si>
  <si>
    <t>Kairit - veebr</t>
  </si>
  <si>
    <t>Külli - märts</t>
  </si>
  <si>
    <t>02.03.21 Kinoüritus Apollos</t>
  </si>
  <si>
    <t>28.02.21 Mikkeli muuseum</t>
  </si>
  <si>
    <t>02.02.21</t>
  </si>
  <si>
    <t>09.02.21</t>
  </si>
  <si>
    <t>14.02.21</t>
  </si>
  <si>
    <t>16.02.21</t>
  </si>
  <si>
    <t>23.02.21</t>
  </si>
  <si>
    <t>26.02.21</t>
  </si>
  <si>
    <t>02.03.21</t>
  </si>
  <si>
    <t>09.03.21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</si>
</sst>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0.0"/>
    <numFmt numFmtId="166" formatCode="0.0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666666"/>
      <name val="Helvetica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66666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halkboard"/>
    </font>
    <font>
      <sz val="11"/>
      <color rgb="FF000000"/>
      <name val="Chalkboard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666666"/>
      <name val="Calibri"/>
      <family val="2"/>
      <scheme val="minor"/>
    </font>
    <font>
      <sz val="12"/>
      <color rgb="FFCC0000"/>
      <name val="Calibri"/>
      <family val="2"/>
      <scheme val="minor"/>
    </font>
    <font>
      <b/>
      <sz val="12"/>
      <color rgb="FF666666"/>
      <name val="Helvetica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rgb="FF00B0F0"/>
      <name val="Times New Roman"/>
      <family val="1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Helvetica"/>
    </font>
    <font>
      <sz val="9"/>
      <name val="Helvetica"/>
    </font>
    <font>
      <sz val="11"/>
      <color theme="4"/>
      <name val="Calibri"/>
      <family val="2"/>
      <scheme val="minor"/>
    </font>
    <font>
      <sz val="11"/>
      <color theme="4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sz val="10"/>
      <name val="Helvetica"/>
    </font>
    <font>
      <b/>
      <sz val="9"/>
      <color indexed="81"/>
      <name val="Tahoma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color theme="1"/>
      <name val="Calibri"/>
      <family val="2"/>
      <charset val="186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charset val="186"/>
      <scheme val="minor"/>
    </font>
    <font>
      <sz val="11"/>
      <color theme="6" tint="-0.499984740745262"/>
      <name val="Calibri"/>
      <family val="2"/>
      <charset val="186"/>
      <scheme val="minor"/>
    </font>
    <font>
      <sz val="11"/>
      <color theme="6" tint="-0.499984740745262"/>
      <name val="Calibri"/>
      <family val="2"/>
      <scheme val="minor"/>
    </font>
    <font>
      <b/>
      <sz val="12"/>
      <color rgb="FF000000"/>
      <name val="Bookman Old Style"/>
      <family val="1"/>
    </font>
    <font>
      <b/>
      <i/>
      <sz val="14"/>
      <color theme="1"/>
      <name val="Verdana"/>
      <family val="2"/>
    </font>
    <font>
      <b/>
      <sz val="18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460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11" xfId="0" applyFill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9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3" xfId="0" applyFill="1" applyBorder="1"/>
    <xf numFmtId="0" fontId="0" fillId="0" borderId="0" xfId="0" applyFill="1" applyAlignment="1">
      <alignment horizontal="right"/>
    </xf>
    <xf numFmtId="0" fontId="4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13" xfId="0" applyFill="1" applyBorder="1" applyAlignment="1"/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right"/>
    </xf>
    <xf numFmtId="0" fontId="0" fillId="0" borderId="14" xfId="0" applyFill="1" applyBorder="1"/>
    <xf numFmtId="0" fontId="0" fillId="5" borderId="0" xfId="0" applyFill="1" applyBorder="1"/>
    <xf numFmtId="0" fontId="5" fillId="2" borderId="9" xfId="0" applyFont="1" applyFill="1" applyBorder="1"/>
    <xf numFmtId="0" fontId="0" fillId="7" borderId="0" xfId="0" applyFill="1" applyBorder="1"/>
    <xf numFmtId="0" fontId="5" fillId="2" borderId="0" xfId="0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0" fontId="10" fillId="4" borderId="0" xfId="0" applyFont="1" applyFill="1" applyBorder="1"/>
    <xf numFmtId="0" fontId="10" fillId="2" borderId="0" xfId="0" applyFont="1" applyFill="1" applyBorder="1"/>
    <xf numFmtId="0" fontId="13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2" borderId="21" xfId="0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8" fillId="0" borderId="0" xfId="0" applyFont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Border="1"/>
    <xf numFmtId="0" fontId="30" fillId="0" borderId="0" xfId="0" applyFont="1" applyBorder="1" applyAlignment="1">
      <alignment vertical="center"/>
    </xf>
    <xf numFmtId="0" fontId="28" fillId="0" borderId="11" xfId="0" applyFont="1" applyFill="1" applyBorder="1" applyAlignment="1">
      <alignment horizontal="left"/>
    </xf>
    <xf numFmtId="0" fontId="33" fillId="0" borderId="0" xfId="0" applyFont="1" applyAlignment="1">
      <alignment vertical="center" wrapText="1"/>
    </xf>
    <xf numFmtId="47" fontId="31" fillId="0" borderId="0" xfId="0" applyNumberFormat="1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4" fontId="0" fillId="8" borderId="0" xfId="0" applyNumberFormat="1" applyFont="1" applyFill="1" applyAlignment="1">
      <alignment horizontal="center" textRotation="90"/>
    </xf>
    <xf numFmtId="0" fontId="28" fillId="8" borderId="0" xfId="0" applyFont="1" applyFill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8" fillId="8" borderId="0" xfId="0" quotePrefix="1" applyFont="1" applyFill="1" applyAlignment="1">
      <alignment horizontal="center"/>
    </xf>
    <xf numFmtId="14" fontId="15" fillId="0" borderId="9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14" fontId="34" fillId="0" borderId="0" xfId="0" applyNumberFormat="1" applyFont="1" applyBorder="1" applyAlignment="1">
      <alignment horizontal="center"/>
    </xf>
    <xf numFmtId="0" fontId="35" fillId="9" borderId="25" xfId="0" applyFont="1" applyFill="1" applyBorder="1" applyAlignment="1">
      <alignment horizontal="center" wrapText="1"/>
    </xf>
    <xf numFmtId="0" fontId="36" fillId="9" borderId="25" xfId="0" applyFont="1" applyFill="1" applyBorder="1" applyAlignment="1">
      <alignment horizontal="center" wrapText="1"/>
    </xf>
    <xf numFmtId="0" fontId="35" fillId="10" borderId="25" xfId="0" applyFont="1" applyFill="1" applyBorder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5" fillId="10" borderId="9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23" fillId="10" borderId="0" xfId="0" applyFont="1" applyFill="1" applyAlignment="1">
      <alignment horizontal="center"/>
    </xf>
    <xf numFmtId="165" fontId="5" fillId="10" borderId="0" xfId="0" applyNumberFormat="1" applyFont="1" applyFill="1" applyAlignment="1">
      <alignment horizontal="center"/>
    </xf>
    <xf numFmtId="0" fontId="0" fillId="10" borderId="0" xfId="0" applyFill="1" applyBorder="1" applyAlignment="1">
      <alignment horizontal="left" wrapText="1"/>
    </xf>
    <xf numFmtId="0" fontId="0" fillId="10" borderId="8" xfId="0" applyFont="1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11" borderId="19" xfId="0" applyFill="1" applyBorder="1" applyAlignment="1">
      <alignment horizontal="center"/>
    </xf>
    <xf numFmtId="4" fontId="5" fillId="11" borderId="1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14" fontId="0" fillId="9" borderId="0" xfId="0" applyNumberFormat="1" applyFont="1" applyFill="1" applyAlignment="1">
      <alignment horizontal="center" textRotation="90"/>
    </xf>
    <xf numFmtId="0" fontId="28" fillId="9" borderId="0" xfId="0" applyFont="1" applyFill="1" applyBorder="1" applyAlignment="1">
      <alignment horizontal="center"/>
    </xf>
    <xf numFmtId="0" fontId="28" fillId="9" borderId="0" xfId="0" applyFont="1" applyFill="1" applyAlignment="1">
      <alignment horizontal="center"/>
    </xf>
    <xf numFmtId="0" fontId="28" fillId="9" borderId="0" xfId="0" quotePrefix="1" applyFont="1" applyFill="1" applyBorder="1" applyAlignment="1">
      <alignment horizontal="center"/>
    </xf>
    <xf numFmtId="0" fontId="28" fillId="9" borderId="0" xfId="0" quotePrefix="1" applyFont="1" applyFill="1" applyAlignment="1">
      <alignment horizontal="center"/>
    </xf>
    <xf numFmtId="0" fontId="23" fillId="0" borderId="0" xfId="0" applyFont="1" applyFill="1" applyBorder="1"/>
    <xf numFmtId="14" fontId="0" fillId="13" borderId="0" xfId="0" applyNumberFormat="1" applyFont="1" applyFill="1" applyAlignment="1">
      <alignment horizontal="center" textRotation="90"/>
    </xf>
    <xf numFmtId="0" fontId="28" fillId="13" borderId="0" xfId="0" applyFont="1" applyFill="1" applyBorder="1" applyAlignment="1">
      <alignment horizontal="center"/>
    </xf>
    <xf numFmtId="0" fontId="28" fillId="13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vertical="center"/>
    </xf>
    <xf numFmtId="0" fontId="39" fillId="0" borderId="9" xfId="0" applyFont="1" applyBorder="1"/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Fill="1"/>
    <xf numFmtId="0" fontId="41" fillId="8" borderId="0" xfId="0" applyFont="1" applyFill="1" applyAlignment="1">
      <alignment horizontal="center"/>
    </xf>
    <xf numFmtId="0" fontId="41" fillId="9" borderId="0" xfId="0" applyFont="1" applyFill="1" applyAlignment="1">
      <alignment horizontal="center"/>
    </xf>
    <xf numFmtId="0" fontId="41" fillId="1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Fill="1" applyBorder="1"/>
    <xf numFmtId="0" fontId="0" fillId="9" borderId="0" xfId="0" applyFill="1"/>
    <xf numFmtId="0" fontId="0" fillId="9" borderId="0" xfId="0" applyFill="1" applyBorder="1"/>
    <xf numFmtId="0" fontId="39" fillId="9" borderId="0" xfId="0" applyFont="1" applyFill="1"/>
    <xf numFmtId="0" fontId="11" fillId="15" borderId="0" xfId="0" applyFont="1" applyFill="1" applyBorder="1"/>
    <xf numFmtId="0" fontId="39" fillId="0" borderId="0" xfId="0" applyFont="1" applyBorder="1"/>
    <xf numFmtId="0" fontId="30" fillId="9" borderId="0" xfId="0" applyFont="1" applyFill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4" fillId="0" borderId="29" xfId="0" applyFont="1" applyFill="1" applyBorder="1" applyAlignment="1">
      <alignment horizontal="center"/>
    </xf>
    <xf numFmtId="0" fontId="0" fillId="0" borderId="29" xfId="0" applyBorder="1"/>
    <xf numFmtId="0" fontId="4" fillId="0" borderId="3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30" fillId="13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14" fontId="15" fillId="13" borderId="0" xfId="0" applyNumberFormat="1" applyFont="1" applyFill="1" applyAlignment="1">
      <alignment horizontal="center" textRotation="90"/>
    </xf>
    <xf numFmtId="0" fontId="16" fillId="9" borderId="12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31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center"/>
    </xf>
    <xf numFmtId="0" fontId="32" fillId="9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17" fillId="0" borderId="29" xfId="0" applyFont="1" applyFill="1" applyBorder="1"/>
    <xf numFmtId="0" fontId="17" fillId="0" borderId="30" xfId="0" applyFont="1" applyFill="1" applyBorder="1"/>
    <xf numFmtId="0" fontId="17" fillId="0" borderId="31" xfId="0" applyFont="1" applyFill="1" applyBorder="1"/>
    <xf numFmtId="0" fontId="17" fillId="0" borderId="1" xfId="0" applyFont="1" applyFill="1" applyBorder="1"/>
    <xf numFmtId="0" fontId="17" fillId="0" borderId="3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7" fillId="0" borderId="28" xfId="0" applyFont="1" applyFill="1" applyBorder="1"/>
    <xf numFmtId="0" fontId="4" fillId="0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4" fontId="15" fillId="9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39" fillId="9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14" fontId="15" fillId="10" borderId="9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39" fillId="10" borderId="0" xfId="0" applyFont="1" applyFill="1" applyAlignment="1">
      <alignment horizontal="center"/>
    </xf>
    <xf numFmtId="0" fontId="0" fillId="10" borderId="0" xfId="0" applyFill="1" applyBorder="1" applyAlignment="1">
      <alignment horizontal="center"/>
    </xf>
    <xf numFmtId="0" fontId="24" fillId="0" borderId="7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9" fillId="13" borderId="0" xfId="0" applyFont="1" applyFill="1" applyAlignment="1">
      <alignment horizontal="center"/>
    </xf>
    <xf numFmtId="10" fontId="15" fillId="0" borderId="0" xfId="0" applyNumberFormat="1" applyFont="1" applyFill="1" applyAlignment="1">
      <alignment horizontal="center"/>
    </xf>
    <xf numFmtId="0" fontId="24" fillId="0" borderId="0" xfId="0" applyFont="1"/>
    <xf numFmtId="10" fontId="4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18" fillId="11" borderId="0" xfId="0" applyFont="1" applyFill="1" applyBorder="1" applyAlignment="1">
      <alignment horizontal="left"/>
    </xf>
    <xf numFmtId="0" fontId="15" fillId="9" borderId="32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14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0" fillId="11" borderId="0" xfId="0" applyFill="1"/>
    <xf numFmtId="0" fontId="18" fillId="9" borderId="32" xfId="0" applyFont="1" applyFill="1" applyBorder="1" applyAlignment="1"/>
    <xf numFmtId="0" fontId="18" fillId="9" borderId="0" xfId="0" applyFont="1" applyFill="1" applyBorder="1" applyAlignment="1"/>
    <xf numFmtId="14" fontId="18" fillId="11" borderId="0" xfId="0" applyNumberFormat="1" applyFont="1" applyFill="1" applyBorder="1" applyAlignment="1">
      <alignment horizontal="left" vertical="center"/>
    </xf>
    <xf numFmtId="164" fontId="15" fillId="9" borderId="32" xfId="0" applyNumberFormat="1" applyFont="1" applyFill="1" applyBorder="1" applyAlignment="1">
      <alignment horizontal="center" textRotation="90"/>
    </xf>
    <xf numFmtId="164" fontId="15" fillId="9" borderId="0" xfId="0" applyNumberFormat="1" applyFont="1" applyFill="1" applyBorder="1" applyAlignment="1">
      <alignment horizontal="center" textRotation="90"/>
    </xf>
    <xf numFmtId="164" fontId="15" fillId="3" borderId="9" xfId="0" applyNumberFormat="1" applyFont="1" applyFill="1" applyBorder="1" applyAlignment="1">
      <alignment horizontal="center" textRotation="90"/>
    </xf>
    <xf numFmtId="164" fontId="16" fillId="2" borderId="0" xfId="0" applyNumberFormat="1" applyFont="1" applyFill="1" applyBorder="1" applyAlignment="1">
      <alignment horizontal="center" textRotation="90"/>
    </xf>
    <xf numFmtId="164" fontId="15" fillId="2" borderId="0" xfId="0" applyNumberFormat="1" applyFont="1" applyFill="1" applyBorder="1" applyAlignment="1">
      <alignment horizontal="center" textRotation="90"/>
    </xf>
    <xf numFmtId="164" fontId="16" fillId="9" borderId="0" xfId="0" applyNumberFormat="1" applyFont="1" applyFill="1" applyBorder="1" applyAlignment="1">
      <alignment horizontal="center" textRotation="90"/>
    </xf>
    <xf numFmtId="164" fontId="15" fillId="2" borderId="11" xfId="0" applyNumberFormat="1" applyFont="1" applyFill="1" applyBorder="1" applyAlignment="1">
      <alignment horizontal="center" textRotation="90"/>
    </xf>
    <xf numFmtId="0" fontId="15" fillId="9" borderId="33" xfId="0" applyFont="1" applyFill="1" applyBorder="1" applyAlignment="1">
      <alignment horizontal="center"/>
    </xf>
    <xf numFmtId="0" fontId="15" fillId="9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9" borderId="32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 vertical="center"/>
    </xf>
    <xf numFmtId="0" fontId="44" fillId="9" borderId="0" xfId="0" applyFont="1" applyFill="1" applyBorder="1" applyAlignment="1">
      <alignment horizontal="center" vertical="center"/>
    </xf>
    <xf numFmtId="0" fontId="45" fillId="9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164" fontId="15" fillId="12" borderId="0" xfId="21" applyNumberFormat="1" applyFont="1" applyFill="1" applyBorder="1" applyAlignment="1">
      <alignment horizontal="center" textRotation="90"/>
    </xf>
    <xf numFmtId="164" fontId="15" fillId="13" borderId="0" xfId="21" applyNumberFormat="1" applyFont="1" applyFill="1" applyBorder="1" applyAlignment="1">
      <alignment horizontal="center" textRotation="90"/>
    </xf>
    <xf numFmtId="0" fontId="15" fillId="0" borderId="0" xfId="22" applyFont="1" applyFill="1" applyAlignment="1">
      <alignment horizontal="center"/>
    </xf>
    <xf numFmtId="0" fontId="16" fillId="0" borderId="0" xfId="22" applyFont="1" applyFill="1" applyAlignment="1">
      <alignment horizontal="center"/>
    </xf>
    <xf numFmtId="0" fontId="15" fillId="0" borderId="0" xfId="22" applyFont="1" applyFill="1" applyBorder="1" applyAlignment="1">
      <alignment horizontal="center"/>
    </xf>
    <xf numFmtId="0" fontId="16" fillId="0" borderId="0" xfId="22" applyFont="1" applyFill="1" applyBorder="1" applyAlignment="1">
      <alignment horizontal="center"/>
    </xf>
    <xf numFmtId="0" fontId="16" fillId="2" borderId="0" xfId="22" applyFont="1" applyFill="1" applyBorder="1" applyAlignment="1">
      <alignment horizontal="center"/>
    </xf>
    <xf numFmtId="164" fontId="16" fillId="2" borderId="0" xfId="22" applyNumberFormat="1" applyFont="1" applyFill="1" applyBorder="1" applyAlignment="1">
      <alignment horizontal="center" textRotation="90"/>
    </xf>
    <xf numFmtId="164" fontId="15" fillId="2" borderId="0" xfId="22" applyNumberFormat="1" applyFont="1" applyFill="1" applyBorder="1" applyAlignment="1">
      <alignment horizontal="center" textRotation="90"/>
    </xf>
    <xf numFmtId="0" fontId="16" fillId="2" borderId="12" xfId="22" applyFont="1" applyFill="1" applyBorder="1" applyAlignment="1">
      <alignment horizontal="center"/>
    </xf>
    <xf numFmtId="0" fontId="16" fillId="2" borderId="0" xfId="22" applyFont="1" applyFill="1" applyBorder="1" applyAlignment="1">
      <alignment horizontal="center" vertical="center"/>
    </xf>
    <xf numFmtId="0" fontId="18" fillId="2" borderId="0" xfId="22" applyFont="1" applyFill="1" applyAlignment="1">
      <alignment horizontal="center"/>
    </xf>
    <xf numFmtId="0" fontId="15" fillId="0" borderId="0" xfId="22" applyFont="1" applyFill="1" applyAlignment="1">
      <alignment horizontal="center"/>
    </xf>
    <xf numFmtId="0" fontId="15" fillId="5" borderId="0" xfId="22" applyFont="1" applyFill="1" applyBorder="1" applyAlignment="1">
      <alignment horizontal="center"/>
    </xf>
    <xf numFmtId="0" fontId="15" fillId="0" borderId="0" xfId="22" applyFont="1" applyFill="1" applyBorder="1" applyAlignment="1">
      <alignment horizontal="center"/>
    </xf>
    <xf numFmtId="164" fontId="15" fillId="5" borderId="9" xfId="22" applyNumberFormat="1" applyFont="1" applyFill="1" applyBorder="1" applyAlignment="1">
      <alignment horizontal="center" textRotation="90"/>
    </xf>
    <xf numFmtId="0" fontId="15" fillId="3" borderId="0" xfId="0" applyFont="1" applyFill="1" applyAlignment="1" applyProtection="1">
      <alignment horizontal="center"/>
      <protection locked="0"/>
    </xf>
    <xf numFmtId="164" fontId="15" fillId="3" borderId="9" xfId="0" applyNumberFormat="1" applyFont="1" applyFill="1" applyBorder="1" applyAlignment="1" applyProtection="1">
      <alignment horizontal="center" textRotation="90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center"/>
    </xf>
    <xf numFmtId="0" fontId="16" fillId="9" borderId="12" xfId="0" quotePrefix="1" applyFont="1" applyFill="1" applyBorder="1" applyAlignment="1">
      <alignment horizontal="center"/>
    </xf>
    <xf numFmtId="0" fontId="47" fillId="2" borderId="1" xfId="0" applyFont="1" applyFill="1" applyBorder="1" applyAlignment="1">
      <alignment horizontal="left"/>
    </xf>
    <xf numFmtId="0" fontId="46" fillId="0" borderId="29" xfId="0" applyFont="1" applyFill="1" applyBorder="1"/>
    <xf numFmtId="0" fontId="47" fillId="2" borderId="3" xfId="0" applyFont="1" applyFill="1" applyBorder="1" applyAlignment="1">
      <alignment horizontal="left"/>
    </xf>
    <xf numFmtId="0" fontId="46" fillId="0" borderId="29" xfId="0" applyFont="1" applyBorder="1"/>
    <xf numFmtId="0" fontId="48" fillId="0" borderId="28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0" fillId="0" borderId="31" xfId="0" applyBorder="1"/>
    <xf numFmtId="0" fontId="39" fillId="0" borderId="19" xfId="0" applyFont="1" applyBorder="1"/>
    <xf numFmtId="0" fontId="39" fillId="0" borderId="37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0" fontId="17" fillId="0" borderId="19" xfId="0" applyFont="1" applyBorder="1"/>
    <xf numFmtId="0" fontId="49" fillId="0" borderId="1" xfId="0" applyFont="1" applyFill="1" applyBorder="1" applyAlignment="1">
      <alignment horizontal="left" vertical="center" indent="5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/>
    <xf numFmtId="0" fontId="4" fillId="2" borderId="29" xfId="0" applyFont="1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3" fillId="0" borderId="0" xfId="0" applyFont="1" applyFill="1" applyBorder="1"/>
    <xf numFmtId="0" fontId="28" fillId="0" borderId="0" xfId="0" applyFont="1" applyFill="1" applyBorder="1"/>
    <xf numFmtId="0" fontId="4" fillId="7" borderId="4" xfId="0" applyFont="1" applyFill="1" applyBorder="1" applyAlignment="1">
      <alignment horizontal="left"/>
    </xf>
    <xf numFmtId="14" fontId="4" fillId="7" borderId="5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 readingOrder="1"/>
    </xf>
    <xf numFmtId="0" fontId="4" fillId="7" borderId="5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0" fillId="7" borderId="0" xfId="0" applyFill="1"/>
    <xf numFmtId="2" fontId="3" fillId="2" borderId="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29" fillId="8" borderId="0" xfId="0" applyFont="1" applyFill="1" applyAlignment="1">
      <alignment horizontal="center"/>
    </xf>
    <xf numFmtId="0" fontId="55" fillId="9" borderId="0" xfId="0" applyFont="1" applyFill="1" applyAlignment="1">
      <alignment horizontal="center" vertical="center"/>
    </xf>
    <xf numFmtId="0" fontId="55" fillId="13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17" fillId="9" borderId="0" xfId="0" applyFont="1" applyFill="1"/>
    <xf numFmtId="0" fontId="29" fillId="9" borderId="0" xfId="0" applyFont="1" applyFill="1" applyBorder="1" applyAlignment="1">
      <alignment horizontal="center"/>
    </xf>
    <xf numFmtId="0" fontId="29" fillId="13" borderId="0" xfId="0" applyFont="1" applyFill="1" applyBorder="1" applyAlignment="1">
      <alignment horizontal="center"/>
    </xf>
    <xf numFmtId="14" fontId="17" fillId="9" borderId="0" xfId="0" applyNumberFormat="1" applyFont="1" applyFill="1" applyAlignment="1">
      <alignment horizontal="center" textRotation="90"/>
    </xf>
    <xf numFmtId="0" fontId="29" fillId="9" borderId="0" xfId="0" quotePrefix="1" applyFont="1" applyFill="1" applyBorder="1" applyAlignment="1">
      <alignment horizontal="center"/>
    </xf>
    <xf numFmtId="0" fontId="29" fillId="9" borderId="0" xfId="0" quotePrefix="1" applyFont="1" applyFill="1" applyAlignment="1">
      <alignment horizontal="center"/>
    </xf>
    <xf numFmtId="0" fontId="35" fillId="16" borderId="25" xfId="0" applyFont="1" applyFill="1" applyBorder="1" applyAlignment="1">
      <alignment horizontal="center" wrapText="1"/>
    </xf>
    <xf numFmtId="14" fontId="15" fillId="16" borderId="9" xfId="0" applyNumberFormat="1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39" fillId="16" borderId="0" xfId="0" applyFont="1" applyFill="1" applyAlignment="1">
      <alignment horizontal="center"/>
    </xf>
    <xf numFmtId="0" fontId="0" fillId="16" borderId="0" xfId="0" applyFill="1" applyBorder="1" applyAlignment="1">
      <alignment horizontal="center"/>
    </xf>
    <xf numFmtId="0" fontId="16" fillId="3" borderId="16" xfId="0" applyFont="1" applyFill="1" applyBorder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9" borderId="33" xfId="0" applyFont="1" applyFill="1" applyBorder="1" applyAlignment="1">
      <alignment horizontal="center"/>
    </xf>
    <xf numFmtId="0" fontId="16" fillId="3" borderId="12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>
      <alignment horizontal="center"/>
    </xf>
    <xf numFmtId="0" fontId="16" fillId="12" borderId="12" xfId="21" applyFont="1" applyFill="1" applyBorder="1" applyAlignment="1">
      <alignment horizontal="center"/>
    </xf>
    <xf numFmtId="0" fontId="16" fillId="13" borderId="12" xfId="21" applyFont="1" applyFill="1" applyBorder="1" applyAlignment="1">
      <alignment horizontal="center"/>
    </xf>
    <xf numFmtId="0" fontId="16" fillId="13" borderId="12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0" fontId="16" fillId="13" borderId="0" xfId="21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9" fillId="2" borderId="0" xfId="22" applyFont="1" applyFill="1" applyBorder="1" applyAlignment="1">
      <alignment horizontal="center" vertical="center" wrapText="1"/>
    </xf>
    <xf numFmtId="0" fontId="16" fillId="2" borderId="0" xfId="22" applyFont="1" applyFill="1" applyBorder="1" applyAlignment="1">
      <alignment horizontal="center" vertical="center" wrapText="1"/>
    </xf>
    <xf numFmtId="0" fontId="57" fillId="2" borderId="0" xfId="22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19" fillId="2" borderId="0" xfId="22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57" fillId="12" borderId="0" xfId="21" applyFont="1" applyFill="1" applyAlignment="1">
      <alignment horizontal="center"/>
    </xf>
    <xf numFmtId="0" fontId="57" fillId="13" borderId="0" xfId="21" applyFont="1" applyFill="1" applyBorder="1" applyAlignment="1">
      <alignment horizontal="center"/>
    </xf>
    <xf numFmtId="0" fontId="57" fillId="2" borderId="0" xfId="22" applyFont="1" applyFill="1" applyBorder="1" applyAlignment="1">
      <alignment horizontal="center"/>
    </xf>
    <xf numFmtId="0" fontId="16" fillId="12" borderId="0" xfId="21" applyFont="1" applyFill="1" applyAlignment="1">
      <alignment horizontal="center"/>
    </xf>
    <xf numFmtId="0" fontId="55" fillId="0" borderId="0" xfId="0" applyFont="1"/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textRotation="90"/>
    </xf>
    <xf numFmtId="0" fontId="58" fillId="0" borderId="0" xfId="0" applyFont="1" applyFill="1"/>
    <xf numFmtId="165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/>
    <xf numFmtId="0" fontId="48" fillId="0" borderId="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59" fillId="0" borderId="29" xfId="0" applyFont="1" applyBorder="1"/>
    <xf numFmtId="0" fontId="60" fillId="2" borderId="3" xfId="0" applyFont="1" applyFill="1" applyBorder="1" applyAlignment="1">
      <alignment horizontal="left"/>
    </xf>
    <xf numFmtId="0" fontId="60" fillId="2" borderId="1" xfId="0" applyFont="1" applyFill="1" applyBorder="1" applyAlignment="1">
      <alignment horizontal="left"/>
    </xf>
    <xf numFmtId="0" fontId="59" fillId="0" borderId="36" xfId="0" applyFont="1" applyFill="1" applyBorder="1"/>
    <xf numFmtId="0" fontId="61" fillId="2" borderId="36" xfId="0" applyFont="1" applyFill="1" applyBorder="1" applyAlignment="1">
      <alignment horizontal="left"/>
    </xf>
    <xf numFmtId="0" fontId="61" fillId="2" borderId="1" xfId="0" applyFont="1" applyFill="1" applyBorder="1" applyAlignment="1">
      <alignment horizontal="left"/>
    </xf>
    <xf numFmtId="0" fontId="62" fillId="0" borderId="0" xfId="0" applyFont="1" applyBorder="1"/>
    <xf numFmtId="0" fontId="62" fillId="0" borderId="0" xfId="0" applyFont="1" applyFill="1" applyBorder="1"/>
    <xf numFmtId="0" fontId="16" fillId="3" borderId="9" xfId="0" applyFont="1" applyFill="1" applyBorder="1" applyAlignment="1" applyProtection="1">
      <alignment horizontal="center"/>
      <protection locked="0"/>
    </xf>
    <xf numFmtId="0" fontId="16" fillId="3" borderId="9" xfId="0" applyFont="1" applyFill="1" applyBorder="1" applyAlignment="1">
      <alignment horizontal="center"/>
    </xf>
    <xf numFmtId="0" fontId="57" fillId="12" borderId="9" xfId="21" applyFont="1" applyFill="1" applyBorder="1" applyAlignment="1">
      <alignment horizontal="center"/>
    </xf>
    <xf numFmtId="0" fontId="57" fillId="13" borderId="9" xfId="21" applyFont="1" applyFill="1" applyBorder="1" applyAlignment="1">
      <alignment horizontal="center"/>
    </xf>
    <xf numFmtId="0" fontId="57" fillId="2" borderId="9" xfId="22" applyFont="1" applyFill="1" applyBorder="1" applyAlignment="1">
      <alignment horizontal="center"/>
    </xf>
    <xf numFmtId="0" fontId="57" fillId="5" borderId="9" xfId="22" applyFont="1" applyFill="1" applyBorder="1" applyAlignment="1">
      <alignment horizontal="center"/>
    </xf>
    <xf numFmtId="0" fontId="16" fillId="13" borderId="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17" fillId="0" borderId="26" xfId="0" applyFont="1" applyBorder="1"/>
    <xf numFmtId="0" fontId="17" fillId="0" borderId="26" xfId="0" applyFont="1" applyBorder="1" applyAlignment="1">
      <alignment horizontal="center"/>
    </xf>
    <xf numFmtId="0" fontId="17" fillId="0" borderId="18" xfId="0" applyFont="1" applyBorder="1"/>
    <xf numFmtId="0" fontId="17" fillId="0" borderId="18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30" xfId="0" applyFont="1" applyBorder="1"/>
    <xf numFmtId="0" fontId="17" fillId="0" borderId="28" xfId="0" applyFont="1" applyBorder="1" applyAlignment="1">
      <alignment horizontal="center"/>
    </xf>
    <xf numFmtId="0" fontId="17" fillId="0" borderId="31" xfId="0" applyFont="1" applyBorder="1"/>
    <xf numFmtId="0" fontId="49" fillId="0" borderId="3" xfId="0" applyFont="1" applyFill="1" applyBorder="1" applyAlignment="1">
      <alignment horizontal="left" vertical="center" indent="5"/>
    </xf>
    <xf numFmtId="0" fontId="17" fillId="0" borderId="27" xfId="0" applyFont="1" applyFill="1" applyBorder="1"/>
    <xf numFmtId="0" fontId="17" fillId="0" borderId="17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9" fillId="0" borderId="43" xfId="0" applyFont="1" applyBorder="1"/>
    <xf numFmtId="0" fontId="61" fillId="2" borderId="2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61" fillId="2" borderId="44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horizontal="right"/>
    </xf>
    <xf numFmtId="0" fontId="0" fillId="0" borderId="12" xfId="0" applyFill="1" applyBorder="1"/>
    <xf numFmtId="0" fontId="23" fillId="0" borderId="12" xfId="0" applyFont="1" applyFill="1" applyBorder="1"/>
    <xf numFmtId="0" fontId="28" fillId="0" borderId="34" xfId="0" applyFont="1" applyFill="1" applyBorder="1" applyAlignment="1">
      <alignment horizontal="left"/>
    </xf>
    <xf numFmtId="0" fontId="35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7" borderId="0" xfId="0" applyFill="1" applyAlignment="1">
      <alignment horizontal="center" wrapText="1"/>
    </xf>
    <xf numFmtId="165" fontId="55" fillId="0" borderId="0" xfId="0" applyNumberFormat="1" applyFont="1" applyAlignment="1">
      <alignment horizontal="center"/>
    </xf>
    <xf numFmtId="0" fontId="23" fillId="0" borderId="24" xfId="0" applyFont="1" applyFill="1" applyBorder="1" applyAlignment="1">
      <alignment horizontal="left"/>
    </xf>
    <xf numFmtId="14" fontId="0" fillId="9" borderId="9" xfId="0" applyNumberFormat="1" applyFont="1" applyFill="1" applyBorder="1" applyAlignment="1">
      <alignment textRotation="90"/>
    </xf>
    <xf numFmtId="14" fontId="0" fillId="9" borderId="9" xfId="0" applyNumberFormat="1" applyFont="1" applyFill="1" applyBorder="1" applyAlignment="1">
      <alignment textRotation="90" wrapText="1"/>
    </xf>
    <xf numFmtId="14" fontId="0" fillId="9" borderId="9" xfId="0" applyNumberFormat="1" applyFont="1" applyFill="1" applyBorder="1" applyAlignment="1">
      <alignment horizontal="center" textRotation="90" wrapText="1"/>
    </xf>
    <xf numFmtId="14" fontId="0" fillId="9" borderId="9" xfId="0" applyNumberFormat="1" applyFont="1" applyFill="1" applyBorder="1" applyAlignment="1">
      <alignment horizontal="center" textRotation="90"/>
    </xf>
    <xf numFmtId="0" fontId="0" fillId="0" borderId="9" xfId="0" applyFont="1" applyFill="1" applyBorder="1" applyAlignment="1">
      <alignment textRotation="90"/>
    </xf>
    <xf numFmtId="0" fontId="0" fillId="0" borderId="9" xfId="0" applyFont="1" applyFill="1" applyBorder="1"/>
    <xf numFmtId="2" fontId="0" fillId="0" borderId="0" xfId="0" applyNumberFormat="1" applyFill="1" applyBorder="1"/>
    <xf numFmtId="0" fontId="5" fillId="0" borderId="1" xfId="0" applyFont="1" applyFill="1" applyBorder="1"/>
    <xf numFmtId="0" fontId="9" fillId="4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7" fillId="7" borderId="0" xfId="0" applyFont="1" applyFill="1" applyAlignment="1">
      <alignment horizontal="center" wrapText="1"/>
    </xf>
    <xf numFmtId="0" fontId="17" fillId="0" borderId="27" xfId="0" applyFont="1" applyFill="1" applyBorder="1" applyAlignment="1">
      <alignment horizontal="center"/>
    </xf>
    <xf numFmtId="0" fontId="65" fillId="6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6" fillId="13" borderId="0" xfId="21" applyFont="1" applyFill="1" applyAlignment="1">
      <alignment horizontal="center"/>
    </xf>
    <xf numFmtId="0" fontId="57" fillId="13" borderId="0" xfId="21" applyFont="1" applyFill="1" applyAlignment="1">
      <alignment horizontal="center" vertical="center"/>
    </xf>
    <xf numFmtId="0" fontId="19" fillId="12" borderId="0" xfId="21" applyFont="1" applyFill="1" applyAlignment="1">
      <alignment horizontal="center" vertical="center"/>
    </xf>
    <xf numFmtId="0" fontId="57" fillId="12" borderId="0" xfId="21" applyFont="1" applyFill="1" applyAlignment="1">
      <alignment horizontal="center" vertical="center"/>
    </xf>
    <xf numFmtId="0" fontId="16" fillId="13" borderId="0" xfId="21" applyFont="1" applyFill="1" applyAlignment="1">
      <alignment horizontal="center" vertical="center"/>
    </xf>
    <xf numFmtId="0" fontId="16" fillId="12" borderId="0" xfId="21" applyFont="1" applyFill="1" applyAlignment="1">
      <alignment horizontal="center" vertical="center"/>
    </xf>
    <xf numFmtId="0" fontId="57" fillId="13" borderId="0" xfId="21" applyFont="1" applyFill="1" applyAlignment="1">
      <alignment horizontal="center"/>
    </xf>
    <xf numFmtId="0" fontId="17" fillId="9" borderId="0" xfId="0" applyFont="1" applyFill="1" applyBorder="1"/>
    <xf numFmtId="0" fontId="64" fillId="14" borderId="0" xfId="0" applyFont="1" applyFill="1" applyBorder="1"/>
    <xf numFmtId="0" fontId="63" fillId="14" borderId="45" xfId="0" applyFont="1" applyFill="1" applyBorder="1"/>
    <xf numFmtId="0" fontId="27" fillId="14" borderId="0" xfId="0" applyFont="1" applyFill="1" applyBorder="1"/>
    <xf numFmtId="0" fontId="53" fillId="14" borderId="0" xfId="0" applyFont="1" applyFill="1" applyBorder="1"/>
    <xf numFmtId="0" fontId="54" fillId="14" borderId="0" xfId="0" applyFont="1" applyFill="1" applyBorder="1"/>
    <xf numFmtId="0" fontId="28" fillId="14" borderId="0" xfId="0" applyFont="1" applyFill="1" applyBorder="1"/>
    <xf numFmtId="14" fontId="0" fillId="9" borderId="47" xfId="0" applyNumberFormat="1" applyFont="1" applyFill="1" applyBorder="1" applyAlignment="1">
      <alignment horizontal="center" textRotation="90"/>
    </xf>
    <xf numFmtId="0" fontId="0" fillId="9" borderId="46" xfId="0" applyFill="1" applyBorder="1"/>
    <xf numFmtId="0" fontId="17" fillId="9" borderId="46" xfId="0" applyFont="1" applyFill="1" applyBorder="1"/>
    <xf numFmtId="0" fontId="39" fillId="9" borderId="46" xfId="0" applyFont="1" applyFill="1" applyBorder="1"/>
    <xf numFmtId="0" fontId="0" fillId="0" borderId="48" xfId="0" applyFill="1" applyBorder="1"/>
    <xf numFmtId="14" fontId="0" fillId="13" borderId="46" xfId="0" applyNumberFormat="1" applyFont="1" applyFill="1" applyBorder="1" applyAlignment="1">
      <alignment horizontal="center" textRotation="90"/>
    </xf>
    <xf numFmtId="0" fontId="28" fillId="13" borderId="46" xfId="0" applyFont="1" applyFill="1" applyBorder="1" applyAlignment="1">
      <alignment horizontal="center"/>
    </xf>
    <xf numFmtId="0" fontId="29" fillId="13" borderId="46" xfId="0" applyFont="1" applyFill="1" applyBorder="1" applyAlignment="1">
      <alignment horizontal="center"/>
    </xf>
    <xf numFmtId="0" fontId="41" fillId="13" borderId="46" xfId="0" applyFont="1" applyFill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Border="1"/>
    <xf numFmtId="0" fontId="4" fillId="2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3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13" borderId="0" xfId="0" applyFont="1" applyFill="1" applyAlignment="1">
      <alignment horizontal="center"/>
    </xf>
    <xf numFmtId="0" fontId="19" fillId="9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8" fillId="12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18" fillId="5" borderId="0" xfId="22" applyFont="1" applyFill="1" applyBorder="1" applyAlignment="1">
      <alignment horizontal="center"/>
    </xf>
    <xf numFmtId="0" fontId="18" fillId="2" borderId="0" xfId="22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6" fillId="5" borderId="0" xfId="22" applyFont="1" applyFill="1" applyAlignment="1">
      <alignment horizontal="center"/>
    </xf>
    <xf numFmtId="0" fontId="16" fillId="13" borderId="0" xfId="0" applyFont="1" applyFill="1" applyAlignment="1">
      <alignment horizontal="center"/>
    </xf>
    <xf numFmtId="0" fontId="19" fillId="5" borderId="0" xfId="22" applyFont="1" applyFill="1" applyAlignment="1">
      <alignment horizontal="center" vertical="center"/>
    </xf>
    <xf numFmtId="0" fontId="57" fillId="5" borderId="0" xfId="22" applyFont="1" applyFill="1" applyAlignment="1">
      <alignment horizontal="center" vertical="center"/>
    </xf>
    <xf numFmtId="0" fontId="57" fillId="13" borderId="0" xfId="0" applyFont="1" applyFill="1" applyAlignment="1">
      <alignment horizontal="center" vertical="center"/>
    </xf>
    <xf numFmtId="0" fontId="16" fillId="5" borderId="0" xfId="22" applyFont="1" applyFill="1" applyAlignment="1">
      <alignment horizontal="center" vertical="center"/>
    </xf>
    <xf numFmtId="0" fontId="57" fillId="5" borderId="0" xfId="22" applyFont="1" applyFill="1" applyAlignment="1">
      <alignment horizontal="center"/>
    </xf>
    <xf numFmtId="0" fontId="29" fillId="0" borderId="0" xfId="0" applyFont="1"/>
    <xf numFmtId="14" fontId="17" fillId="13" borderId="0" xfId="0" applyNumberFormat="1" applyFont="1" applyFill="1" applyAlignment="1">
      <alignment horizontal="center" textRotation="90"/>
    </xf>
    <xf numFmtId="0" fontId="29" fillId="0" borderId="12" xfId="0" applyFont="1" applyBorder="1" applyAlignment="1">
      <alignment horizontal="center"/>
    </xf>
    <xf numFmtId="0" fontId="5" fillId="0" borderId="12" xfId="0" applyFont="1" applyFill="1" applyBorder="1"/>
    <xf numFmtId="166" fontId="0" fillId="0" borderId="0" xfId="0" applyNumberFormat="1" applyFont="1" applyFill="1" applyBorder="1"/>
    <xf numFmtId="2" fontId="23" fillId="0" borderId="0" xfId="0" applyNumberFormat="1" applyFont="1" applyFill="1" applyBorder="1"/>
  </cellXfs>
  <cellStyles count="23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  <cellStyle name="Normal 2" xfId="21" xr:uid="{76BBC177-BC64-4882-AF1E-F0C0970A74B3}"/>
    <cellStyle name="Normal 3" xfId="22" xr:uid="{C59F2BDA-1996-44ED-9BFC-274FDE2BA38F}"/>
  </cellStyles>
  <dxfs count="57">
    <dxf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1"/>
  <sheetViews>
    <sheetView zoomScale="90" zoomScaleNormal="90" zoomScalePageLayoutView="9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F56" sqref="F56"/>
    </sheetView>
  </sheetViews>
  <sheetFormatPr defaultColWidth="8.42578125" defaultRowHeight="15"/>
  <cols>
    <col min="1" max="1" width="24.7109375" style="2" customWidth="1"/>
    <col min="2" max="3" width="13.42578125" style="1" customWidth="1"/>
    <col min="4" max="4" width="13.5703125" style="1" customWidth="1"/>
    <col min="5" max="5" width="13" style="1" customWidth="1"/>
    <col min="6" max="6" width="13.140625" style="1" customWidth="1"/>
    <col min="7" max="7" width="12.5703125" style="1" customWidth="1"/>
    <col min="8" max="9" width="12.28515625" style="1" customWidth="1"/>
    <col min="10" max="10" width="13.42578125" style="1" customWidth="1"/>
    <col min="11" max="11" width="11.85546875" style="1" customWidth="1"/>
    <col min="12" max="12" width="11.5703125" style="1" customWidth="1"/>
    <col min="13" max="13" width="10.5703125" style="1" customWidth="1"/>
    <col min="14" max="14" width="12.42578125" style="1" customWidth="1"/>
    <col min="15" max="15" width="12.140625" style="11" bestFit="1" customWidth="1"/>
  </cols>
  <sheetData>
    <row r="1" spans="1:17">
      <c r="A1" s="6" t="s">
        <v>174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</row>
    <row r="2" spans="1:17" s="276" customFormat="1" ht="45">
      <c r="A2" s="270"/>
      <c r="B2" s="271" t="s">
        <v>133</v>
      </c>
      <c r="C2" s="400" t="s">
        <v>193</v>
      </c>
      <c r="D2" s="386" t="s">
        <v>184</v>
      </c>
      <c r="E2" s="272" t="s">
        <v>222</v>
      </c>
      <c r="F2" s="273" t="s">
        <v>227</v>
      </c>
      <c r="G2" s="271" t="s">
        <v>226</v>
      </c>
      <c r="H2" s="274"/>
      <c r="I2" s="274"/>
      <c r="J2" s="274"/>
      <c r="K2" s="274"/>
      <c r="L2" s="274"/>
      <c r="M2" s="274"/>
      <c r="N2" s="274"/>
      <c r="O2" s="275"/>
    </row>
    <row r="3" spans="1:17">
      <c r="A3" s="5"/>
      <c r="B3" s="64"/>
      <c r="C3" s="65"/>
      <c r="D3" s="65"/>
      <c r="E3" s="65"/>
      <c r="F3" s="65"/>
      <c r="G3" s="65"/>
      <c r="H3" s="66"/>
      <c r="I3" s="66"/>
      <c r="J3" s="66"/>
      <c r="K3" s="66"/>
      <c r="L3" s="66"/>
      <c r="M3" s="66"/>
      <c r="N3" s="66"/>
      <c r="O3" s="10" t="s">
        <v>0</v>
      </c>
    </row>
    <row r="4" spans="1:17">
      <c r="A4" s="4" t="s">
        <v>1</v>
      </c>
      <c r="B4" s="24"/>
      <c r="C4" s="24">
        <v>1</v>
      </c>
      <c r="D4" s="24">
        <v>1</v>
      </c>
      <c r="E4" s="24"/>
      <c r="F4" s="24"/>
      <c r="G4" s="24"/>
      <c r="H4" s="24"/>
      <c r="I4" s="24"/>
      <c r="J4" s="24"/>
      <c r="K4" s="24"/>
      <c r="L4" s="24"/>
      <c r="M4" s="24"/>
      <c r="N4" s="171"/>
      <c r="O4" s="76">
        <f t="shared" ref="O4:O35" si="0">SUM(B4:N4)</f>
        <v>2</v>
      </c>
    </row>
    <row r="5" spans="1:17">
      <c r="A5" s="4" t="s">
        <v>2</v>
      </c>
      <c r="B5" s="24"/>
      <c r="C5" s="24">
        <v>1</v>
      </c>
      <c r="D5" s="24">
        <v>1</v>
      </c>
      <c r="E5" s="24"/>
      <c r="F5" s="24"/>
      <c r="G5" s="24"/>
      <c r="H5" s="24"/>
      <c r="I5" s="24"/>
      <c r="J5" s="24"/>
      <c r="K5" s="24"/>
      <c r="L5" s="24"/>
      <c r="M5" s="24"/>
      <c r="N5" s="171"/>
      <c r="O5" s="76">
        <f t="shared" si="0"/>
        <v>2</v>
      </c>
    </row>
    <row r="6" spans="1:17">
      <c r="A6" s="2" t="s">
        <v>3</v>
      </c>
      <c r="B6" s="24"/>
      <c r="C6" s="24"/>
      <c r="D6" s="24">
        <v>1</v>
      </c>
      <c r="E6" s="24">
        <v>1</v>
      </c>
      <c r="F6" s="24"/>
      <c r="G6" s="24"/>
      <c r="H6" s="24"/>
      <c r="I6" s="24"/>
      <c r="J6" s="24"/>
      <c r="K6" s="24"/>
      <c r="L6" s="24"/>
      <c r="M6" s="24"/>
      <c r="N6" s="171"/>
      <c r="O6" s="76">
        <f t="shared" si="0"/>
        <v>2</v>
      </c>
    </row>
    <row r="7" spans="1:17" ht="15.75">
      <c r="A7" s="2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71"/>
      <c r="O7" s="76">
        <f t="shared" si="0"/>
        <v>0</v>
      </c>
      <c r="Q7" s="41"/>
    </row>
    <row r="8" spans="1:17" ht="15.75">
      <c r="A8" s="2" t="s">
        <v>5</v>
      </c>
      <c r="B8" s="24"/>
      <c r="C8" s="24">
        <v>1</v>
      </c>
      <c r="D8" s="24"/>
      <c r="E8" s="24">
        <v>1</v>
      </c>
      <c r="F8" s="24"/>
      <c r="G8" s="24"/>
      <c r="H8" s="24"/>
      <c r="I8" s="24"/>
      <c r="J8" s="255"/>
      <c r="K8" s="24"/>
      <c r="L8" s="24"/>
      <c r="M8" s="24"/>
      <c r="N8" s="171"/>
      <c r="O8" s="76">
        <f t="shared" si="0"/>
        <v>2</v>
      </c>
      <c r="Q8" s="41"/>
    </row>
    <row r="9" spans="1:17" ht="15.75">
      <c r="A9" s="2" t="s">
        <v>6</v>
      </c>
      <c r="B9" s="24"/>
      <c r="C9" s="24"/>
      <c r="D9" s="24"/>
      <c r="E9" s="24"/>
      <c r="F9" s="24"/>
      <c r="G9" s="24"/>
      <c r="H9" s="24"/>
      <c r="I9" s="24"/>
      <c r="J9" s="255"/>
      <c r="K9" s="24"/>
      <c r="L9" s="24"/>
      <c r="M9" s="24"/>
      <c r="N9" s="171"/>
      <c r="O9" s="76">
        <f t="shared" si="0"/>
        <v>0</v>
      </c>
      <c r="Q9" s="41"/>
    </row>
    <row r="10" spans="1:17" ht="15.75">
      <c r="A10" s="2" t="s">
        <v>8</v>
      </c>
      <c r="B10" s="24"/>
      <c r="C10" s="24"/>
      <c r="D10" s="24">
        <v>1</v>
      </c>
      <c r="E10" s="24"/>
      <c r="F10" s="24"/>
      <c r="G10" s="24"/>
      <c r="H10" s="24"/>
      <c r="I10" s="24"/>
      <c r="J10" s="255"/>
      <c r="K10" s="24"/>
      <c r="L10" s="24"/>
      <c r="M10" s="24"/>
      <c r="N10" s="171"/>
      <c r="O10" s="76">
        <f t="shared" si="0"/>
        <v>1</v>
      </c>
      <c r="Q10" s="41"/>
    </row>
    <row r="11" spans="1:17" ht="15.75">
      <c r="A11" s="2" t="s">
        <v>9</v>
      </c>
      <c r="B11" s="24">
        <v>1</v>
      </c>
      <c r="C11" s="24">
        <v>1</v>
      </c>
      <c r="D11" s="24">
        <v>1</v>
      </c>
      <c r="E11" s="24"/>
      <c r="F11" s="24"/>
      <c r="G11" s="24">
        <v>1</v>
      </c>
      <c r="H11" s="24"/>
      <c r="I11" s="24"/>
      <c r="J11" s="255"/>
      <c r="K11" s="24"/>
      <c r="L11" s="24"/>
      <c r="M11" s="24"/>
      <c r="N11" s="171"/>
      <c r="O11" s="76">
        <f t="shared" si="0"/>
        <v>4</v>
      </c>
      <c r="Q11" s="41"/>
    </row>
    <row r="12" spans="1:17" ht="15.75">
      <c r="A12" s="2" t="s">
        <v>10</v>
      </c>
      <c r="B12" s="24"/>
      <c r="C12" s="24"/>
      <c r="D12" s="24"/>
      <c r="E12" s="24">
        <v>1</v>
      </c>
      <c r="F12" s="24"/>
      <c r="G12" s="256"/>
      <c r="H12" s="256"/>
      <c r="I12" s="256"/>
      <c r="J12" s="255"/>
      <c r="K12" s="24"/>
      <c r="L12" s="24"/>
      <c r="M12" s="24"/>
      <c r="N12" s="171"/>
      <c r="O12" s="76">
        <f t="shared" si="0"/>
        <v>1</v>
      </c>
      <c r="Q12" s="41"/>
    </row>
    <row r="13" spans="1:17" ht="15.75">
      <c r="A13" s="2" t="s">
        <v>12</v>
      </c>
      <c r="B13" s="24">
        <v>1</v>
      </c>
      <c r="C13" s="24">
        <v>1</v>
      </c>
      <c r="D13" s="24"/>
      <c r="E13" s="24"/>
      <c r="F13" s="24"/>
      <c r="G13" s="256">
        <v>1</v>
      </c>
      <c r="H13" s="256"/>
      <c r="I13" s="256"/>
      <c r="J13" s="255"/>
      <c r="K13" s="257"/>
      <c r="L13" s="257"/>
      <c r="M13" s="24"/>
      <c r="N13" s="171"/>
      <c r="O13" s="76">
        <f t="shared" si="0"/>
        <v>3</v>
      </c>
      <c r="Q13" s="41"/>
    </row>
    <row r="14" spans="1:17" ht="15.75">
      <c r="A14" s="2" t="s">
        <v>13</v>
      </c>
      <c r="B14" s="24">
        <v>1</v>
      </c>
      <c r="C14" s="24">
        <v>1</v>
      </c>
      <c r="D14" s="24">
        <v>1</v>
      </c>
      <c r="E14" s="24"/>
      <c r="F14" s="24"/>
      <c r="G14" s="256">
        <v>1</v>
      </c>
      <c r="H14" s="256"/>
      <c r="I14" s="256"/>
      <c r="J14" s="255"/>
      <c r="K14" s="257"/>
      <c r="L14" s="257"/>
      <c r="M14" s="24"/>
      <c r="N14" s="171"/>
      <c r="O14" s="76">
        <f t="shared" si="0"/>
        <v>4</v>
      </c>
      <c r="Q14" s="41"/>
    </row>
    <row r="15" spans="1:17" ht="15.75">
      <c r="A15" s="2" t="s">
        <v>14</v>
      </c>
      <c r="B15" s="24">
        <v>1</v>
      </c>
      <c r="C15" s="24">
        <v>1</v>
      </c>
      <c r="D15" s="24"/>
      <c r="E15" s="24"/>
      <c r="F15" s="24">
        <v>1</v>
      </c>
      <c r="G15" s="256"/>
      <c r="H15" s="256"/>
      <c r="I15" s="256"/>
      <c r="J15" s="255"/>
      <c r="K15" s="257"/>
      <c r="L15" s="257"/>
      <c r="M15" s="24"/>
      <c r="N15" s="171"/>
      <c r="O15" s="76">
        <f t="shared" si="0"/>
        <v>3</v>
      </c>
      <c r="Q15" s="41"/>
    </row>
    <row r="16" spans="1:17" ht="15.75">
      <c r="A16" s="2" t="s">
        <v>15</v>
      </c>
      <c r="B16" s="24">
        <v>1</v>
      </c>
      <c r="C16" s="24"/>
      <c r="D16" s="24"/>
      <c r="E16" s="24">
        <v>1</v>
      </c>
      <c r="F16" s="24"/>
      <c r="G16" s="256">
        <v>1</v>
      </c>
      <c r="H16" s="256"/>
      <c r="I16" s="256"/>
      <c r="J16" s="255"/>
      <c r="K16" s="257"/>
      <c r="L16" s="257"/>
      <c r="M16" s="24"/>
      <c r="N16" s="171"/>
      <c r="O16" s="76">
        <f t="shared" si="0"/>
        <v>3</v>
      </c>
      <c r="Q16" s="41"/>
    </row>
    <row r="17" spans="1:18" ht="15.75">
      <c r="A17" s="2" t="s">
        <v>69</v>
      </c>
      <c r="B17" s="24">
        <v>1</v>
      </c>
      <c r="C17" s="24">
        <v>1</v>
      </c>
      <c r="D17" s="24"/>
      <c r="E17" s="24"/>
      <c r="F17" s="24"/>
      <c r="G17" s="256"/>
      <c r="H17" s="256"/>
      <c r="I17" s="256"/>
      <c r="J17" s="255"/>
      <c r="K17" s="257"/>
      <c r="L17" s="257"/>
      <c r="M17" s="24"/>
      <c r="N17" s="171"/>
      <c r="O17" s="76">
        <f t="shared" si="0"/>
        <v>2</v>
      </c>
      <c r="Q17" s="41"/>
    </row>
    <row r="18" spans="1:18" ht="15.75">
      <c r="A18" s="2" t="s">
        <v>16</v>
      </c>
      <c r="B18" s="24"/>
      <c r="C18" s="24"/>
      <c r="D18" s="24"/>
      <c r="E18" s="24">
        <v>1</v>
      </c>
      <c r="F18" s="24"/>
      <c r="G18" s="256">
        <v>1</v>
      </c>
      <c r="H18" s="256"/>
      <c r="I18" s="256"/>
      <c r="J18" s="255"/>
      <c r="K18" s="257"/>
      <c r="L18" s="257"/>
      <c r="M18" s="24"/>
      <c r="N18" s="171"/>
      <c r="O18" s="76">
        <f t="shared" si="0"/>
        <v>2</v>
      </c>
      <c r="Q18" s="41"/>
    </row>
    <row r="19" spans="1:18" ht="15.75">
      <c r="A19" s="2" t="s">
        <v>17</v>
      </c>
      <c r="B19" s="24"/>
      <c r="C19" s="24">
        <v>1</v>
      </c>
      <c r="D19" s="24"/>
      <c r="E19" s="24">
        <v>1</v>
      </c>
      <c r="F19" s="24">
        <v>1</v>
      </c>
      <c r="G19" s="256"/>
      <c r="H19" s="256"/>
      <c r="I19" s="256"/>
      <c r="J19" s="255"/>
      <c r="K19" s="257"/>
      <c r="L19" s="257"/>
      <c r="M19" s="24"/>
      <c r="N19" s="171"/>
      <c r="O19" s="76">
        <f t="shared" si="0"/>
        <v>3</v>
      </c>
      <c r="Q19" s="41"/>
    </row>
    <row r="20" spans="1:18" ht="15.75">
      <c r="A20" s="2" t="s">
        <v>59</v>
      </c>
      <c r="B20" s="24"/>
      <c r="C20" s="24">
        <v>1</v>
      </c>
      <c r="D20" s="24"/>
      <c r="E20" s="24">
        <v>1</v>
      </c>
      <c r="F20" s="24">
        <v>1</v>
      </c>
      <c r="G20" s="256"/>
      <c r="H20" s="256"/>
      <c r="I20" s="256"/>
      <c r="J20" s="255"/>
      <c r="K20" s="257"/>
      <c r="L20" s="257"/>
      <c r="M20" s="24"/>
      <c r="N20" s="171"/>
      <c r="O20" s="76">
        <f t="shared" si="0"/>
        <v>3</v>
      </c>
      <c r="Q20" s="41"/>
    </row>
    <row r="21" spans="1:18" ht="15.75">
      <c r="A21" s="2" t="s">
        <v>68</v>
      </c>
      <c r="B21" s="24">
        <v>1</v>
      </c>
      <c r="C21" s="24">
        <v>1</v>
      </c>
      <c r="D21" s="24">
        <v>1</v>
      </c>
      <c r="E21" s="24"/>
      <c r="F21" s="24"/>
      <c r="G21" s="256"/>
      <c r="H21" s="256"/>
      <c r="I21" s="256"/>
      <c r="J21" s="255"/>
      <c r="K21" s="257"/>
      <c r="L21" s="257"/>
      <c r="M21" s="24"/>
      <c r="N21" s="171"/>
      <c r="O21" s="76">
        <f t="shared" si="0"/>
        <v>3</v>
      </c>
      <c r="Q21" s="41"/>
    </row>
    <row r="22" spans="1:18" ht="15.75">
      <c r="A22" s="2" t="s">
        <v>19</v>
      </c>
      <c r="B22" s="24"/>
      <c r="C22" s="24">
        <v>1</v>
      </c>
      <c r="D22" s="24"/>
      <c r="E22" s="24"/>
      <c r="F22" s="24"/>
      <c r="G22" s="256"/>
      <c r="H22" s="256"/>
      <c r="I22" s="256"/>
      <c r="J22" s="257"/>
      <c r="K22" s="257"/>
      <c r="L22" s="257"/>
      <c r="M22" s="24"/>
      <c r="N22" s="171"/>
      <c r="O22" s="76">
        <f t="shared" si="0"/>
        <v>1</v>
      </c>
      <c r="Q22" s="41"/>
    </row>
    <row r="23" spans="1:18" ht="15.75">
      <c r="A23" s="2" t="s">
        <v>18</v>
      </c>
      <c r="B23" s="24"/>
      <c r="C23" s="24"/>
      <c r="D23" s="24"/>
      <c r="E23" s="24"/>
      <c r="F23" s="24"/>
      <c r="G23" s="256"/>
      <c r="H23" s="256"/>
      <c r="I23" s="256"/>
      <c r="J23" s="257"/>
      <c r="K23" s="257"/>
      <c r="L23" s="257"/>
      <c r="M23" s="24"/>
      <c r="N23" s="171"/>
      <c r="O23" s="76">
        <f t="shared" si="0"/>
        <v>0</v>
      </c>
      <c r="Q23" s="41"/>
    </row>
    <row r="24" spans="1:18" s="122" customFormat="1" ht="15.75">
      <c r="A24" s="2" t="s">
        <v>20</v>
      </c>
      <c r="B24" s="24">
        <v>1</v>
      </c>
      <c r="C24" s="24">
        <v>1</v>
      </c>
      <c r="D24" s="24">
        <v>1</v>
      </c>
      <c r="E24" s="24"/>
      <c r="F24" s="24"/>
      <c r="G24" s="256"/>
      <c r="H24" s="256"/>
      <c r="I24" s="256"/>
      <c r="J24" s="24"/>
      <c r="K24" s="257"/>
      <c r="L24" s="257"/>
      <c r="M24" s="24"/>
      <c r="N24" s="171"/>
      <c r="O24" s="76">
        <f t="shared" si="0"/>
        <v>3</v>
      </c>
      <c r="Q24" s="123"/>
      <c r="R24" s="124"/>
    </row>
    <row r="25" spans="1:18">
      <c r="A25" s="2" t="s">
        <v>21</v>
      </c>
      <c r="B25" s="24"/>
      <c r="C25" s="24"/>
      <c r="D25" s="24"/>
      <c r="E25" s="24"/>
      <c r="F25" s="24"/>
      <c r="G25" s="256"/>
      <c r="H25" s="256"/>
      <c r="I25" s="256"/>
      <c r="J25" s="24"/>
      <c r="K25" s="24"/>
      <c r="L25" s="24"/>
      <c r="M25" s="24"/>
      <c r="N25" s="171"/>
      <c r="O25" s="76">
        <f t="shared" si="0"/>
        <v>0</v>
      </c>
      <c r="R25" s="60"/>
    </row>
    <row r="26" spans="1:18">
      <c r="A26" s="2" t="s">
        <v>22</v>
      </c>
      <c r="B26" s="24"/>
      <c r="C26" s="24">
        <v>1</v>
      </c>
      <c r="D26" s="24">
        <v>1</v>
      </c>
      <c r="E26" s="24"/>
      <c r="F26" s="24"/>
      <c r="G26" s="256"/>
      <c r="H26" s="256"/>
      <c r="I26" s="256"/>
      <c r="J26" s="24"/>
      <c r="K26" s="24"/>
      <c r="L26" s="24"/>
      <c r="M26" s="24"/>
      <c r="N26" s="171"/>
      <c r="O26" s="76">
        <f t="shared" si="0"/>
        <v>2</v>
      </c>
      <c r="R26" s="60"/>
    </row>
    <row r="27" spans="1:18">
      <c r="A27" s="2" t="s">
        <v>23</v>
      </c>
      <c r="B27" s="24">
        <v>1</v>
      </c>
      <c r="C27" s="24"/>
      <c r="D27" s="24"/>
      <c r="E27" s="24"/>
      <c r="F27" s="24"/>
      <c r="G27" s="256"/>
      <c r="H27" s="256"/>
      <c r="I27" s="256"/>
      <c r="J27" s="24"/>
      <c r="K27" s="24"/>
      <c r="L27" s="24"/>
      <c r="M27" s="24"/>
      <c r="N27" s="171"/>
      <c r="O27" s="76">
        <f t="shared" si="0"/>
        <v>1</v>
      </c>
      <c r="R27" s="60"/>
    </row>
    <row r="28" spans="1:18">
      <c r="A28" s="2" t="s">
        <v>24</v>
      </c>
      <c r="B28" s="24">
        <v>1</v>
      </c>
      <c r="C28" s="24">
        <v>1</v>
      </c>
      <c r="D28" s="24"/>
      <c r="E28" s="24"/>
      <c r="F28" s="24"/>
      <c r="G28" s="256"/>
      <c r="H28" s="256"/>
      <c r="I28" s="256"/>
      <c r="J28" s="24"/>
      <c r="K28" s="24"/>
      <c r="L28" s="24"/>
      <c r="M28" s="24"/>
      <c r="N28" s="171"/>
      <c r="O28" s="76">
        <f t="shared" si="0"/>
        <v>2</v>
      </c>
      <c r="R28" s="60"/>
    </row>
    <row r="29" spans="1:18">
      <c r="A29" s="2" t="s">
        <v>25</v>
      </c>
      <c r="B29" s="24"/>
      <c r="C29" s="24">
        <v>1</v>
      </c>
      <c r="D29" s="24"/>
      <c r="E29" s="24"/>
      <c r="F29" s="24">
        <v>1</v>
      </c>
      <c r="G29" s="256"/>
      <c r="H29" s="256"/>
      <c r="I29" s="256"/>
      <c r="J29" s="24"/>
      <c r="K29" s="24"/>
      <c r="L29" s="24"/>
      <c r="M29" s="24"/>
      <c r="N29" s="171"/>
      <c r="O29" s="76">
        <f t="shared" si="0"/>
        <v>2</v>
      </c>
      <c r="R29" s="60"/>
    </row>
    <row r="30" spans="1:18">
      <c r="A30" s="2" t="s">
        <v>26</v>
      </c>
      <c r="B30" s="24"/>
      <c r="C30" s="24"/>
      <c r="D30" s="24"/>
      <c r="E30" s="24"/>
      <c r="F30" s="24"/>
      <c r="G30" s="256"/>
      <c r="H30" s="256"/>
      <c r="I30" s="256"/>
      <c r="J30" s="24"/>
      <c r="K30" s="24"/>
      <c r="L30" s="24"/>
      <c r="M30" s="24"/>
      <c r="N30" s="171"/>
      <c r="O30" s="76">
        <f t="shared" si="0"/>
        <v>0</v>
      </c>
      <c r="R30" s="60"/>
    </row>
    <row r="31" spans="1:18">
      <c r="A31" s="2" t="s">
        <v>60</v>
      </c>
      <c r="B31" s="24"/>
      <c r="C31" s="24">
        <v>1</v>
      </c>
      <c r="D31" s="24"/>
      <c r="E31" s="24"/>
      <c r="F31" s="24"/>
      <c r="G31" s="256"/>
      <c r="H31" s="256"/>
      <c r="I31" s="256"/>
      <c r="J31" s="24"/>
      <c r="K31" s="24"/>
      <c r="L31" s="24"/>
      <c r="M31" s="24"/>
      <c r="N31" s="171"/>
      <c r="O31" s="76">
        <f t="shared" si="0"/>
        <v>1</v>
      </c>
      <c r="R31" s="60"/>
    </row>
    <row r="32" spans="1:18">
      <c r="A32" s="2" t="s">
        <v>27</v>
      </c>
      <c r="B32" s="24"/>
      <c r="C32" s="24"/>
      <c r="D32" s="24"/>
      <c r="E32" s="24"/>
      <c r="F32" s="24"/>
      <c r="G32" s="256"/>
      <c r="H32" s="256"/>
      <c r="I32" s="256"/>
      <c r="J32" s="24"/>
      <c r="K32" s="24"/>
      <c r="L32" s="24"/>
      <c r="M32" s="24"/>
      <c r="N32" s="171"/>
      <c r="O32" s="76">
        <f t="shared" si="0"/>
        <v>0</v>
      </c>
      <c r="R32" s="60"/>
    </row>
    <row r="33" spans="1:27">
      <c r="A33" s="2" t="s">
        <v>28</v>
      </c>
      <c r="B33" s="24"/>
      <c r="C33" s="24">
        <v>1</v>
      </c>
      <c r="D33" s="24"/>
      <c r="E33" s="24"/>
      <c r="F33" s="24"/>
      <c r="G33" s="256"/>
      <c r="H33" s="256"/>
      <c r="I33" s="256"/>
      <c r="J33" s="24"/>
      <c r="K33" s="24"/>
      <c r="L33" s="24"/>
      <c r="M33" s="24"/>
      <c r="N33" s="171"/>
      <c r="O33" s="76">
        <f t="shared" si="0"/>
        <v>1</v>
      </c>
      <c r="R33" s="60"/>
    </row>
    <row r="34" spans="1:27">
      <c r="A34" s="2" t="s">
        <v>29</v>
      </c>
      <c r="B34" s="24">
        <v>1</v>
      </c>
      <c r="C34" s="24">
        <v>1</v>
      </c>
      <c r="D34" s="24"/>
      <c r="E34" s="24"/>
      <c r="F34" s="24"/>
      <c r="G34" s="256"/>
      <c r="H34" s="256"/>
      <c r="I34" s="256"/>
      <c r="J34" s="24"/>
      <c r="K34" s="24"/>
      <c r="L34" s="24"/>
      <c r="M34" s="24"/>
      <c r="N34" s="171"/>
      <c r="O34" s="76">
        <f t="shared" si="0"/>
        <v>2</v>
      </c>
      <c r="R34" s="60"/>
    </row>
    <row r="35" spans="1:27">
      <c r="A35" s="2" t="s">
        <v>30</v>
      </c>
      <c r="B35" s="24"/>
      <c r="C35" s="24"/>
      <c r="D35" s="24"/>
      <c r="E35" s="24"/>
      <c r="F35" s="24"/>
      <c r="G35" s="256"/>
      <c r="H35" s="256"/>
      <c r="I35" s="256"/>
      <c r="J35" s="24"/>
      <c r="K35" s="24"/>
      <c r="L35" s="24"/>
      <c r="M35" s="24"/>
      <c r="N35" s="171"/>
      <c r="O35" s="76">
        <f t="shared" si="0"/>
        <v>0</v>
      </c>
      <c r="R35" s="60"/>
    </row>
    <row r="36" spans="1:27">
      <c r="A36" t="s">
        <v>31</v>
      </c>
      <c r="B36" s="24">
        <v>1</v>
      </c>
      <c r="C36" s="24">
        <v>1</v>
      </c>
      <c r="D36" s="24"/>
      <c r="E36" s="24"/>
      <c r="F36" s="24"/>
      <c r="G36" s="256"/>
      <c r="H36" s="256"/>
      <c r="I36" s="256"/>
      <c r="J36" s="24"/>
      <c r="K36" s="24"/>
      <c r="L36" s="24"/>
      <c r="M36" s="24"/>
      <c r="N36" s="171"/>
      <c r="O36" s="76">
        <f t="shared" ref="O36:O53" si="1">SUM(B36:N36)</f>
        <v>2</v>
      </c>
      <c r="R36" s="60"/>
    </row>
    <row r="37" spans="1:27">
      <c r="A37" s="249" t="s">
        <v>61</v>
      </c>
      <c r="B37" s="88">
        <v>1</v>
      </c>
      <c r="C37" s="89"/>
      <c r="D37" s="89">
        <v>1</v>
      </c>
      <c r="E37" s="89">
        <v>1</v>
      </c>
      <c r="F37" s="89"/>
      <c r="G37" s="89"/>
      <c r="H37" s="89"/>
      <c r="I37" s="89"/>
      <c r="J37" s="89"/>
      <c r="K37" s="89"/>
      <c r="L37" s="89"/>
      <c r="M37" s="89"/>
      <c r="N37" s="89"/>
      <c r="O37" s="76">
        <f t="shared" si="1"/>
        <v>3</v>
      </c>
    </row>
    <row r="38" spans="1:27">
      <c r="A38" t="s">
        <v>32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71"/>
      <c r="O38" s="76">
        <f t="shared" si="1"/>
        <v>0</v>
      </c>
    </row>
    <row r="39" spans="1:27">
      <c r="A39" s="166" t="s">
        <v>33</v>
      </c>
      <c r="B39" s="170">
        <v>1</v>
      </c>
      <c r="C39" s="170">
        <v>1</v>
      </c>
      <c r="D39" s="168"/>
      <c r="E39" s="72"/>
      <c r="F39" s="72">
        <v>1</v>
      </c>
      <c r="G39" s="72"/>
      <c r="H39" s="169"/>
      <c r="I39" s="169"/>
      <c r="J39" s="169"/>
      <c r="K39" s="169"/>
      <c r="L39" s="169"/>
      <c r="M39" s="167"/>
      <c r="N39" s="172"/>
      <c r="O39" s="76">
        <f t="shared" si="1"/>
        <v>3</v>
      </c>
    </row>
    <row r="40" spans="1:27">
      <c r="A40" s="2" t="s">
        <v>34</v>
      </c>
      <c r="B40" s="24"/>
      <c r="C40" s="24"/>
      <c r="D40" s="24"/>
      <c r="E40" s="24">
        <v>1</v>
      </c>
      <c r="F40" s="24">
        <v>1</v>
      </c>
      <c r="G40" s="24"/>
      <c r="H40" s="24"/>
      <c r="I40" s="24"/>
      <c r="J40" s="24"/>
      <c r="K40" s="24"/>
      <c r="L40" s="24"/>
      <c r="M40" s="24"/>
      <c r="N40" s="171"/>
      <c r="O40" s="76">
        <f t="shared" si="1"/>
        <v>2</v>
      </c>
    </row>
    <row r="41" spans="1:27">
      <c r="A41" s="2" t="s">
        <v>35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71"/>
      <c r="O41" s="76">
        <f t="shared" si="1"/>
        <v>0</v>
      </c>
    </row>
    <row r="42" spans="1:27">
      <c r="A42" s="2" t="s">
        <v>36</v>
      </c>
      <c r="B42" s="24"/>
      <c r="C42" s="24"/>
      <c r="D42" s="24">
        <v>1</v>
      </c>
      <c r="E42" s="24"/>
      <c r="F42" s="24"/>
      <c r="G42" s="24"/>
      <c r="H42" s="24"/>
      <c r="I42" s="24"/>
      <c r="J42" s="24"/>
      <c r="K42" s="24"/>
      <c r="L42" s="24"/>
      <c r="M42" s="24"/>
      <c r="N42" s="171"/>
      <c r="O42" s="76">
        <f t="shared" si="1"/>
        <v>1</v>
      </c>
    </row>
    <row r="43" spans="1:27">
      <c r="A43" s="2" t="s">
        <v>37</v>
      </c>
      <c r="B43" s="24"/>
      <c r="C43" s="24">
        <v>1</v>
      </c>
      <c r="D43" s="24"/>
      <c r="E43" s="24"/>
      <c r="F43" s="24">
        <v>1</v>
      </c>
      <c r="G43" s="24"/>
      <c r="H43" s="24"/>
      <c r="I43" s="24"/>
      <c r="J43" s="24"/>
      <c r="K43" s="24"/>
      <c r="L43" s="24"/>
      <c r="M43" s="24"/>
      <c r="N43" s="171"/>
      <c r="O43" s="76">
        <f t="shared" si="1"/>
        <v>2</v>
      </c>
    </row>
    <row r="44" spans="1:27">
      <c r="A44" s="2" t="s">
        <v>38</v>
      </c>
      <c r="B44" s="24"/>
      <c r="C44" s="24">
        <v>1</v>
      </c>
      <c r="D44" s="146"/>
      <c r="E44" s="24"/>
      <c r="F44" s="24"/>
      <c r="G44" s="24"/>
      <c r="H44" s="148"/>
      <c r="I44" s="24"/>
      <c r="J44" s="24"/>
      <c r="K44" s="24"/>
      <c r="L44" s="24"/>
      <c r="M44" s="148"/>
      <c r="N44" s="173"/>
      <c r="O44" s="76">
        <f t="shared" si="1"/>
        <v>1</v>
      </c>
    </row>
    <row r="45" spans="1:27">
      <c r="A45" s="145" t="s">
        <v>39</v>
      </c>
      <c r="B45" s="351"/>
      <c r="C45" s="351"/>
      <c r="D45" s="352"/>
      <c r="E45" s="353"/>
      <c r="F45" s="356"/>
      <c r="G45" s="356"/>
      <c r="H45" s="354"/>
      <c r="I45" s="354"/>
      <c r="J45" s="354"/>
      <c r="K45" s="355"/>
      <c r="L45" s="355"/>
      <c r="M45" s="357"/>
      <c r="N45" s="358"/>
      <c r="O45" s="76">
        <f t="shared" si="1"/>
        <v>0</v>
      </c>
    </row>
    <row r="46" spans="1:27">
      <c r="A46" s="147" t="s">
        <v>40</v>
      </c>
      <c r="B46" s="359"/>
      <c r="C46" s="359">
        <v>1</v>
      </c>
      <c r="D46" s="360"/>
      <c r="E46" s="361"/>
      <c r="F46" s="361"/>
      <c r="G46" s="361"/>
      <c r="H46" s="362"/>
      <c r="I46" s="362"/>
      <c r="J46" s="362"/>
      <c r="K46" s="362"/>
      <c r="L46" s="362"/>
      <c r="M46" s="363"/>
      <c r="N46" s="364"/>
      <c r="O46" s="76">
        <f t="shared" si="1"/>
        <v>1</v>
      </c>
    </row>
    <row r="47" spans="1:27" s="125" customFormat="1">
      <c r="A47" s="335" t="s">
        <v>62</v>
      </c>
      <c r="B47" s="359"/>
      <c r="C47" s="359"/>
      <c r="D47" s="365"/>
      <c r="E47" s="362"/>
      <c r="F47" s="361">
        <v>1</v>
      </c>
      <c r="G47" s="361"/>
      <c r="H47" s="362"/>
      <c r="I47" s="362"/>
      <c r="J47" s="362"/>
      <c r="K47" s="362"/>
      <c r="L47" s="362"/>
      <c r="M47" s="363"/>
      <c r="N47" s="357"/>
      <c r="O47" s="247">
        <f t="shared" si="1"/>
        <v>1</v>
      </c>
      <c r="P47" s="373" t="s">
        <v>72</v>
      </c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5.75">
      <c r="A48" s="336" t="s">
        <v>7</v>
      </c>
      <c r="B48" s="171"/>
      <c r="C48" s="171"/>
      <c r="D48" s="171"/>
      <c r="E48" s="171"/>
      <c r="F48" s="171"/>
      <c r="G48" s="171"/>
      <c r="H48" s="171"/>
      <c r="I48" s="171"/>
      <c r="J48" s="366"/>
      <c r="K48" s="171"/>
      <c r="L48" s="171"/>
      <c r="M48" s="171"/>
      <c r="N48" s="171"/>
      <c r="O48" s="248">
        <f t="shared" si="1"/>
        <v>0</v>
      </c>
      <c r="P48" s="335" t="s">
        <v>72</v>
      </c>
      <c r="Q48" s="41"/>
    </row>
    <row r="49" spans="1:28" ht="15.75">
      <c r="A49" s="337" t="s">
        <v>11</v>
      </c>
      <c r="B49" s="24"/>
      <c r="C49" s="24"/>
      <c r="D49" s="24"/>
      <c r="E49" s="24"/>
      <c r="F49" s="24"/>
      <c r="G49" s="256"/>
      <c r="H49" s="256"/>
      <c r="I49" s="256"/>
      <c r="J49" s="255"/>
      <c r="K49" s="257"/>
      <c r="L49" s="257"/>
      <c r="M49" s="24"/>
      <c r="N49" s="171"/>
      <c r="O49" s="248">
        <f t="shared" si="1"/>
        <v>0</v>
      </c>
      <c r="P49" s="335" t="s">
        <v>72</v>
      </c>
      <c r="Q49" s="41"/>
    </row>
    <row r="50" spans="1:28">
      <c r="A50" s="337" t="s">
        <v>132</v>
      </c>
      <c r="O50" s="248">
        <f t="shared" si="1"/>
        <v>0</v>
      </c>
      <c r="P50" s="335" t="s">
        <v>72</v>
      </c>
    </row>
    <row r="51" spans="1:28">
      <c r="A51" s="338" t="s">
        <v>58</v>
      </c>
      <c r="B51" s="367"/>
      <c r="C51" s="401"/>
      <c r="D51" s="368"/>
      <c r="E51" s="369"/>
      <c r="F51" s="369"/>
      <c r="G51" s="370"/>
      <c r="H51" s="370"/>
      <c r="I51" s="370"/>
      <c r="J51" s="370"/>
      <c r="K51" s="370"/>
      <c r="L51" s="370"/>
      <c r="M51" s="367"/>
      <c r="N51" s="169"/>
      <c r="O51" s="332">
        <f t="shared" si="1"/>
        <v>0</v>
      </c>
      <c r="P51" s="335" t="s">
        <v>72</v>
      </c>
    </row>
    <row r="52" spans="1:28">
      <c r="A52" s="339" t="s">
        <v>178</v>
      </c>
      <c r="B52" s="371"/>
      <c r="C52" s="371"/>
      <c r="D52" s="372"/>
      <c r="E52" s="3"/>
      <c r="F52" s="3"/>
      <c r="G52" s="3"/>
      <c r="H52" s="3"/>
      <c r="I52" s="3"/>
      <c r="J52" s="3"/>
      <c r="K52" s="3"/>
      <c r="L52" s="3"/>
      <c r="M52" s="371"/>
      <c r="O52" s="332">
        <f t="shared" si="1"/>
        <v>0</v>
      </c>
      <c r="P52" s="341" t="s">
        <v>180</v>
      </c>
    </row>
    <row r="53" spans="1:28" ht="15.75" thickBot="1">
      <c r="A53" s="340" t="s">
        <v>179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N53" s="333"/>
      <c r="O53" s="334">
        <f t="shared" si="1"/>
        <v>5</v>
      </c>
      <c r="P53" s="342" t="s">
        <v>180</v>
      </c>
    </row>
    <row r="54" spans="1:28" s="142" customFormat="1">
      <c r="A54" s="250"/>
      <c r="B54" s="251"/>
      <c r="C54" s="252"/>
      <c r="D54" s="252"/>
      <c r="E54" s="252"/>
      <c r="F54" s="251"/>
      <c r="G54" s="252"/>
      <c r="H54" s="252"/>
      <c r="I54" s="252"/>
      <c r="J54" s="252"/>
      <c r="K54" s="252"/>
      <c r="L54" s="252"/>
      <c r="M54" s="252"/>
      <c r="N54" s="252"/>
      <c r="O54" s="253">
        <f>SUM(O4:O52)</f>
        <v>71</v>
      </c>
      <c r="P54" s="254" t="s">
        <v>155</v>
      </c>
    </row>
    <row r="55" spans="1:28">
      <c r="A55" s="7"/>
      <c r="B55" s="8">
        <f>SUM(B4:B53)</f>
        <v>14</v>
      </c>
      <c r="C55" s="8">
        <f t="shared" ref="C55:N55" si="2">SUM(C4:C53)</f>
        <v>25</v>
      </c>
      <c r="D55" s="8">
        <f t="shared" si="2"/>
        <v>12</v>
      </c>
      <c r="E55" s="8">
        <f t="shared" si="2"/>
        <v>10</v>
      </c>
      <c r="F55" s="8">
        <f t="shared" si="2"/>
        <v>9</v>
      </c>
      <c r="G55" s="8">
        <f t="shared" si="2"/>
        <v>6</v>
      </c>
      <c r="H55" s="8">
        <f t="shared" si="2"/>
        <v>0</v>
      </c>
      <c r="I55" s="8">
        <f t="shared" si="2"/>
        <v>0</v>
      </c>
      <c r="J55" s="8">
        <f t="shared" si="2"/>
        <v>0</v>
      </c>
      <c r="K55" s="8">
        <f t="shared" si="2"/>
        <v>0</v>
      </c>
      <c r="L55" s="8">
        <f t="shared" si="2"/>
        <v>0</v>
      </c>
      <c r="M55" s="8">
        <f t="shared" si="2"/>
        <v>0</v>
      </c>
      <c r="N55" s="8">
        <f t="shared" si="2"/>
        <v>0</v>
      </c>
      <c r="O55" s="277">
        <f>AVERAGE(O4:O46)</f>
        <v>1.6279069767441861</v>
      </c>
      <c r="P55" s="258" t="s">
        <v>157</v>
      </c>
      <c r="Q55" s="187"/>
      <c r="R55" s="187"/>
      <c r="S55" s="187"/>
    </row>
    <row r="56" spans="1:28">
      <c r="N56" s="174"/>
      <c r="O56" s="277">
        <f>AVERAGE(O4:O52)</f>
        <v>1.4489795918367347</v>
      </c>
      <c r="P56" t="s">
        <v>181</v>
      </c>
    </row>
    <row r="58" spans="1:28">
      <c r="A58" s="2" t="s">
        <v>158</v>
      </c>
    </row>
    <row r="59" spans="1:28">
      <c r="A59" s="2" t="s">
        <v>159</v>
      </c>
      <c r="Q59" s="11"/>
    </row>
    <row r="60" spans="1:28">
      <c r="A60" s="2" t="s">
        <v>182</v>
      </c>
      <c r="M60" s="11"/>
      <c r="N60" s="11"/>
    </row>
    <row r="61" spans="1:28">
      <c r="AB61" s="144"/>
    </row>
  </sheetData>
  <autoFilter ref="A3:O55" xr:uid="{00000000-0009-0000-0000-000000000000}"/>
  <conditionalFormatting sqref="O4:O54">
    <cfRule type="cellIs" dxfId="56" priority="2" operator="greaterThan">
      <formula>2</formula>
    </cfRule>
    <cfRule type="cellIs" dxfId="55" priority="3" operator="greaterThan">
      <formula>2</formula>
    </cfRule>
    <cfRule type="cellIs" dxfId="54" priority="4" operator="lessThan">
      <formula>1</formula>
    </cfRule>
  </conditionalFormatting>
  <conditionalFormatting sqref="O4:O50">
    <cfRule type="top10" dxfId="53" priority="29" rank="3"/>
  </conditionalFormatting>
  <pageMargins left="0" right="0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65"/>
  <sheetViews>
    <sheetView zoomScale="90" zoomScaleNormal="9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AC51" sqref="AC51"/>
    </sheetView>
  </sheetViews>
  <sheetFormatPr defaultRowHeight="15"/>
  <cols>
    <col min="1" max="1" width="18.7109375" customWidth="1"/>
    <col min="2" max="3" width="4.28515625" customWidth="1"/>
    <col min="4" max="4" width="4.28515625" style="240" customWidth="1"/>
    <col min="5" max="14" width="4.28515625" customWidth="1"/>
    <col min="15" max="15" width="3.28515625" customWidth="1"/>
    <col min="16" max="16" width="2.85546875" customWidth="1"/>
    <col min="17" max="17" width="2.42578125" customWidth="1"/>
    <col min="18" max="19" width="2.7109375" customWidth="1"/>
    <col min="20" max="20" width="2.85546875" customWidth="1"/>
    <col min="21" max="37" width="4.28515625" customWidth="1"/>
    <col min="38" max="38" width="4.85546875" style="331" customWidth="1"/>
    <col min="39" max="39" width="18" customWidth="1"/>
    <col min="41" max="41" width="7.7109375" customWidth="1"/>
  </cols>
  <sheetData>
    <row r="1" spans="1:41">
      <c r="A1" s="190" t="s">
        <v>134</v>
      </c>
      <c r="B1" s="191"/>
      <c r="C1" s="192"/>
      <c r="D1" s="236"/>
      <c r="E1" s="149"/>
      <c r="F1" s="149"/>
      <c r="G1" s="149"/>
      <c r="H1" s="150"/>
      <c r="I1" s="150"/>
      <c r="J1" s="150"/>
      <c r="K1" s="150"/>
      <c r="L1" s="151"/>
      <c r="M1" s="193"/>
      <c r="N1" s="193"/>
      <c r="O1" s="193"/>
      <c r="P1" s="193"/>
      <c r="Q1" s="231"/>
      <c r="R1" s="231"/>
      <c r="S1" s="231"/>
      <c r="T1" s="231"/>
      <c r="U1" s="233"/>
      <c r="V1" s="233"/>
      <c r="W1" s="233"/>
      <c r="X1" s="233"/>
      <c r="Y1" s="151"/>
      <c r="Z1" s="151"/>
      <c r="AA1" s="151"/>
      <c r="AB1" s="151"/>
      <c r="AC1" s="151"/>
      <c r="AD1" s="194"/>
      <c r="AE1" s="194"/>
      <c r="AF1" s="194"/>
      <c r="AG1" s="194"/>
      <c r="AH1" s="195"/>
      <c r="AI1" s="196"/>
      <c r="AJ1" s="196"/>
      <c r="AK1" s="197"/>
      <c r="AL1" s="326"/>
      <c r="AM1" s="47"/>
      <c r="AN1" s="47"/>
      <c r="AO1" s="47"/>
    </row>
    <row r="2" spans="1:41">
      <c r="A2" s="198"/>
      <c r="B2" s="199" t="s">
        <v>82</v>
      </c>
      <c r="C2" s="200"/>
      <c r="D2" s="435" t="s">
        <v>83</v>
      </c>
      <c r="E2" s="436"/>
      <c r="F2" s="436"/>
      <c r="G2" s="436"/>
      <c r="H2" s="441" t="s">
        <v>84</v>
      </c>
      <c r="I2" s="441"/>
      <c r="J2" s="441"/>
      <c r="K2" s="441"/>
      <c r="L2" s="437" t="s">
        <v>85</v>
      </c>
      <c r="M2" s="436"/>
      <c r="N2" s="436"/>
      <c r="O2" s="436"/>
      <c r="P2" s="436"/>
      <c r="Q2" s="444" t="s">
        <v>129</v>
      </c>
      <c r="R2" s="444"/>
      <c r="S2" s="444"/>
      <c r="T2" s="444"/>
      <c r="U2" s="443" t="s">
        <v>86</v>
      </c>
      <c r="V2" s="443"/>
      <c r="W2" s="443"/>
      <c r="X2" s="443"/>
      <c r="Y2" s="437" t="s">
        <v>87</v>
      </c>
      <c r="Z2" s="442"/>
      <c r="AA2" s="442"/>
      <c r="AB2" s="442"/>
      <c r="AC2" s="442"/>
      <c r="AD2" s="438" t="s">
        <v>88</v>
      </c>
      <c r="AE2" s="438"/>
      <c r="AF2" s="438"/>
      <c r="AG2" s="438"/>
      <c r="AH2" s="439" t="s">
        <v>89</v>
      </c>
      <c r="AI2" s="439"/>
      <c r="AJ2" s="439"/>
      <c r="AK2" s="440"/>
      <c r="AL2" s="326"/>
      <c r="AM2" s="47"/>
      <c r="AN2" s="47"/>
      <c r="AO2" s="47"/>
    </row>
    <row r="3" spans="1:41" ht="34.5">
      <c r="A3" s="201" t="s">
        <v>206</v>
      </c>
      <c r="B3" s="202" t="s">
        <v>90</v>
      </c>
      <c r="C3" s="203" t="s">
        <v>91</v>
      </c>
      <c r="D3" s="237" t="s">
        <v>92</v>
      </c>
      <c r="E3" s="204" t="s">
        <v>93</v>
      </c>
      <c r="F3" s="204" t="s">
        <v>94</v>
      </c>
      <c r="G3" s="204" t="s">
        <v>95</v>
      </c>
      <c r="H3" s="220" t="s">
        <v>96</v>
      </c>
      <c r="I3" s="220" t="s">
        <v>97</v>
      </c>
      <c r="J3" s="220" t="s">
        <v>98</v>
      </c>
      <c r="K3" s="220" t="s">
        <v>99</v>
      </c>
      <c r="L3" s="221" t="s">
        <v>100</v>
      </c>
      <c r="M3" s="221" t="s">
        <v>101</v>
      </c>
      <c r="N3" s="221" t="s">
        <v>102</v>
      </c>
      <c r="O3" s="221" t="s">
        <v>135</v>
      </c>
      <c r="P3" s="221" t="s">
        <v>136</v>
      </c>
      <c r="Q3" s="227" t="s">
        <v>137</v>
      </c>
      <c r="R3" s="228" t="s">
        <v>103</v>
      </c>
      <c r="S3" s="228" t="s">
        <v>104</v>
      </c>
      <c r="T3" s="228" t="s">
        <v>105</v>
      </c>
      <c r="U3" s="235" t="s">
        <v>106</v>
      </c>
      <c r="V3" s="235" t="s">
        <v>107</v>
      </c>
      <c r="W3" s="235" t="s">
        <v>108</v>
      </c>
      <c r="X3" s="235" t="s">
        <v>109</v>
      </c>
      <c r="Y3" s="154" t="s">
        <v>110</v>
      </c>
      <c r="Z3" s="154" t="s">
        <v>111</v>
      </c>
      <c r="AA3" s="154" t="s">
        <v>112</v>
      </c>
      <c r="AB3" s="154" t="s">
        <v>138</v>
      </c>
      <c r="AC3" s="154" t="s">
        <v>113</v>
      </c>
      <c r="AD3" s="207" t="s">
        <v>114</v>
      </c>
      <c r="AE3" s="207" t="s">
        <v>115</v>
      </c>
      <c r="AF3" s="207" t="s">
        <v>139</v>
      </c>
      <c r="AG3" s="207" t="s">
        <v>140</v>
      </c>
      <c r="AH3" s="205" t="s">
        <v>116</v>
      </c>
      <c r="AI3" s="206" t="s">
        <v>117</v>
      </c>
      <c r="AJ3" s="206" t="s">
        <v>118</v>
      </c>
      <c r="AK3" s="208" t="s">
        <v>119</v>
      </c>
      <c r="AL3" s="327" t="s">
        <v>0</v>
      </c>
      <c r="AM3" s="49" t="s">
        <v>141</v>
      </c>
      <c r="AN3" s="49"/>
      <c r="AO3" s="49"/>
    </row>
    <row r="4" spans="1:41">
      <c r="A4" s="4" t="s">
        <v>1</v>
      </c>
      <c r="B4" s="300">
        <v>1</v>
      </c>
      <c r="C4" s="155"/>
      <c r="D4" s="301"/>
      <c r="E4" s="302"/>
      <c r="F4" s="302"/>
      <c r="G4" s="302"/>
      <c r="H4" s="303"/>
      <c r="I4" s="303"/>
      <c r="J4" s="303"/>
      <c r="K4" s="303"/>
      <c r="L4" s="304">
        <v>1</v>
      </c>
      <c r="M4" s="304"/>
      <c r="N4" s="304">
        <v>1</v>
      </c>
      <c r="O4" s="304"/>
      <c r="P4" s="304"/>
      <c r="Q4" s="229"/>
      <c r="R4" s="229"/>
      <c r="S4" s="229"/>
      <c r="T4" s="229"/>
      <c r="U4" s="447"/>
      <c r="V4" s="447"/>
      <c r="W4" s="447"/>
      <c r="X4" s="447"/>
      <c r="Y4" s="305"/>
      <c r="Z4" s="305"/>
      <c r="AA4" s="305"/>
      <c r="AB4" s="305"/>
      <c r="AC4" s="305"/>
      <c r="AD4" s="242"/>
      <c r="AE4" s="155"/>
      <c r="AF4" s="155"/>
      <c r="AG4" s="155"/>
      <c r="AH4" s="211"/>
      <c r="AI4" s="211"/>
      <c r="AJ4" s="211"/>
      <c r="AK4" s="306"/>
      <c r="AL4" s="328">
        <f t="shared" ref="AL4:AL27" si="0">SUM(B4:AK4)</f>
        <v>3</v>
      </c>
      <c r="AM4" s="47"/>
      <c r="AN4" s="47"/>
      <c r="AO4" s="47"/>
    </row>
    <row r="5" spans="1:41">
      <c r="A5" s="4" t="s">
        <v>2</v>
      </c>
      <c r="B5" s="213">
        <v>1</v>
      </c>
      <c r="C5" s="194">
        <v>1</v>
      </c>
      <c r="D5" s="295">
        <v>1</v>
      </c>
      <c r="E5" s="307">
        <v>1</v>
      </c>
      <c r="F5" s="307">
        <v>1</v>
      </c>
      <c r="G5" s="308"/>
      <c r="H5" s="321"/>
      <c r="I5" s="321">
        <v>1</v>
      </c>
      <c r="J5" s="321"/>
      <c r="K5" s="321">
        <v>1</v>
      </c>
      <c r="L5" s="407"/>
      <c r="M5" s="407">
        <v>1</v>
      </c>
      <c r="N5" s="407">
        <v>1</v>
      </c>
      <c r="O5" s="309"/>
      <c r="P5" s="309"/>
      <c r="Q5" s="226"/>
      <c r="R5" s="226"/>
      <c r="S5" s="226"/>
      <c r="T5" s="226"/>
      <c r="U5" s="447">
        <v>1</v>
      </c>
      <c r="V5" s="447">
        <v>1</v>
      </c>
      <c r="W5" s="447">
        <v>1</v>
      </c>
      <c r="X5" s="447"/>
      <c r="Y5" s="448"/>
      <c r="Z5" s="448">
        <v>1</v>
      </c>
      <c r="AA5" s="310"/>
      <c r="AB5" s="310"/>
      <c r="AC5" s="310"/>
      <c r="AD5" s="157"/>
      <c r="AE5" s="157"/>
      <c r="AF5" s="157"/>
      <c r="AG5" s="157"/>
      <c r="AH5" s="212"/>
      <c r="AI5" s="212"/>
      <c r="AJ5" s="212"/>
      <c r="AK5" s="311"/>
      <c r="AL5" s="328">
        <f t="shared" si="0"/>
        <v>13</v>
      </c>
      <c r="AM5" s="47"/>
      <c r="AN5" s="47"/>
      <c r="AO5" s="47"/>
    </row>
    <row r="6" spans="1:41">
      <c r="A6" s="2" t="s">
        <v>3</v>
      </c>
      <c r="B6" s="213"/>
      <c r="C6" s="194"/>
      <c r="D6" s="295"/>
      <c r="E6" s="307"/>
      <c r="F6" s="307">
        <v>1</v>
      </c>
      <c r="G6" s="308"/>
      <c r="H6" s="321">
        <v>1</v>
      </c>
      <c r="I6" s="321"/>
      <c r="J6" s="321">
        <v>1</v>
      </c>
      <c r="K6" s="321">
        <v>1</v>
      </c>
      <c r="L6" s="407">
        <v>1</v>
      </c>
      <c r="M6" s="407"/>
      <c r="N6" s="407"/>
      <c r="O6" s="309"/>
      <c r="P6" s="309"/>
      <c r="Q6" s="226"/>
      <c r="R6" s="226"/>
      <c r="S6" s="226"/>
      <c r="T6" s="226"/>
      <c r="U6" s="447">
        <v>1</v>
      </c>
      <c r="V6" s="447">
        <v>1</v>
      </c>
      <c r="W6" s="447"/>
      <c r="X6" s="447"/>
      <c r="Y6" s="448"/>
      <c r="Z6" s="448"/>
      <c r="AA6" s="310"/>
      <c r="AB6" s="310"/>
      <c r="AC6" s="310"/>
      <c r="AD6" s="157"/>
      <c r="AE6" s="157"/>
      <c r="AF6" s="157"/>
      <c r="AG6" s="157"/>
      <c r="AH6" s="212"/>
      <c r="AI6" s="212"/>
      <c r="AJ6" s="212"/>
      <c r="AK6" s="311"/>
      <c r="AL6" s="328">
        <f t="shared" si="0"/>
        <v>7</v>
      </c>
      <c r="AM6" s="47"/>
      <c r="AN6" s="47"/>
      <c r="AO6" s="47"/>
    </row>
    <row r="7" spans="1:41">
      <c r="A7" s="2" t="s">
        <v>4</v>
      </c>
      <c r="B7" s="213"/>
      <c r="C7" s="194"/>
      <c r="D7" s="295"/>
      <c r="E7" s="307"/>
      <c r="F7" s="307"/>
      <c r="G7" s="308"/>
      <c r="H7" s="321"/>
      <c r="I7" s="321"/>
      <c r="J7" s="321"/>
      <c r="K7" s="321"/>
      <c r="L7" s="407"/>
      <c r="M7" s="407"/>
      <c r="N7" s="407"/>
      <c r="O7" s="309"/>
      <c r="P7" s="309"/>
      <c r="Q7" s="226"/>
      <c r="R7" s="226"/>
      <c r="S7" s="226"/>
      <c r="T7" s="226"/>
      <c r="U7" s="447"/>
      <c r="V7" s="447"/>
      <c r="W7" s="447"/>
      <c r="X7" s="447">
        <v>1</v>
      </c>
      <c r="Y7" s="448"/>
      <c r="Z7" s="448"/>
      <c r="AA7" s="310"/>
      <c r="AB7" s="310"/>
      <c r="AC7" s="310"/>
      <c r="AD7" s="157"/>
      <c r="AE7" s="157"/>
      <c r="AF7" s="157"/>
      <c r="AG7" s="157"/>
      <c r="AH7" s="212"/>
      <c r="AI7" s="212"/>
      <c r="AJ7" s="212"/>
      <c r="AK7" s="311"/>
      <c r="AL7" s="328">
        <f t="shared" si="0"/>
        <v>1</v>
      </c>
      <c r="AM7" s="47"/>
      <c r="AN7" s="47"/>
      <c r="AO7" s="47"/>
    </row>
    <row r="8" spans="1:41">
      <c r="A8" s="2" t="s">
        <v>5</v>
      </c>
      <c r="B8" s="213"/>
      <c r="C8" s="194"/>
      <c r="D8" s="295"/>
      <c r="E8" s="307"/>
      <c r="F8" s="307"/>
      <c r="G8" s="308"/>
      <c r="H8" s="321"/>
      <c r="I8" s="321"/>
      <c r="J8" s="321"/>
      <c r="K8" s="321"/>
      <c r="L8" s="407"/>
      <c r="M8" s="407"/>
      <c r="N8" s="407"/>
      <c r="O8" s="309"/>
      <c r="P8" s="309"/>
      <c r="Q8" s="312"/>
      <c r="R8" s="226"/>
      <c r="S8" s="226"/>
      <c r="T8" s="226"/>
      <c r="U8" s="447"/>
      <c r="V8" s="447"/>
      <c r="W8" s="447"/>
      <c r="X8" s="447"/>
      <c r="Y8" s="448"/>
      <c r="Z8" s="448"/>
      <c r="AA8" s="310"/>
      <c r="AB8" s="310"/>
      <c r="AC8" s="310"/>
      <c r="AD8" s="156"/>
      <c r="AE8" s="157"/>
      <c r="AF8" s="157"/>
      <c r="AG8" s="157"/>
      <c r="AH8" s="212"/>
      <c r="AI8" s="212"/>
      <c r="AJ8" s="212"/>
      <c r="AK8" s="311"/>
      <c r="AL8" s="328">
        <f t="shared" si="0"/>
        <v>0</v>
      </c>
      <c r="AM8" s="47"/>
      <c r="AN8" s="47"/>
      <c r="AO8" s="47"/>
    </row>
    <row r="9" spans="1:41">
      <c r="A9" s="2" t="s">
        <v>6</v>
      </c>
      <c r="B9" s="213">
        <v>1</v>
      </c>
      <c r="C9" s="194">
        <v>1</v>
      </c>
      <c r="D9" s="295"/>
      <c r="E9" s="307"/>
      <c r="F9" s="307"/>
      <c r="G9" s="308"/>
      <c r="H9" s="321"/>
      <c r="I9" s="321"/>
      <c r="J9" s="321"/>
      <c r="K9" s="321"/>
      <c r="L9" s="407"/>
      <c r="M9" s="407"/>
      <c r="N9" s="407"/>
      <c r="O9" s="309"/>
      <c r="P9" s="309"/>
      <c r="Q9" s="312"/>
      <c r="R9" s="226"/>
      <c r="S9" s="226"/>
      <c r="T9" s="226"/>
      <c r="U9" s="447"/>
      <c r="V9" s="447"/>
      <c r="W9" s="447">
        <v>1</v>
      </c>
      <c r="X9" s="447">
        <v>1</v>
      </c>
      <c r="Y9" s="448">
        <v>1</v>
      </c>
      <c r="Z9" s="448"/>
      <c r="AA9" s="310"/>
      <c r="AB9" s="310"/>
      <c r="AC9" s="310"/>
      <c r="AD9" s="156"/>
      <c r="AE9" s="157"/>
      <c r="AF9" s="157"/>
      <c r="AG9" s="157"/>
      <c r="AH9" s="212"/>
      <c r="AI9" s="212"/>
      <c r="AJ9" s="212"/>
      <c r="AK9" s="311"/>
      <c r="AL9" s="328">
        <f t="shared" si="0"/>
        <v>5</v>
      </c>
      <c r="AM9" s="47"/>
      <c r="AN9" s="47"/>
      <c r="AO9" s="47"/>
    </row>
    <row r="10" spans="1:41">
      <c r="A10" s="2" t="s">
        <v>8</v>
      </c>
      <c r="B10" s="213"/>
      <c r="C10" s="194"/>
      <c r="D10" s="295"/>
      <c r="E10" s="307"/>
      <c r="F10" s="307"/>
      <c r="G10" s="308"/>
      <c r="H10" s="321"/>
      <c r="I10" s="321"/>
      <c r="J10" s="321"/>
      <c r="K10" s="321"/>
      <c r="L10" s="407"/>
      <c r="M10" s="407"/>
      <c r="N10" s="407"/>
      <c r="O10" s="309"/>
      <c r="P10" s="309"/>
      <c r="Q10" s="312"/>
      <c r="R10" s="226"/>
      <c r="S10" s="226"/>
      <c r="T10" s="226"/>
      <c r="U10" s="447"/>
      <c r="V10" s="449"/>
      <c r="W10" s="447"/>
      <c r="X10" s="447"/>
      <c r="Y10" s="448"/>
      <c r="Z10" s="448"/>
      <c r="AA10" s="310"/>
      <c r="AB10" s="310"/>
      <c r="AC10" s="310"/>
      <c r="AD10" s="156"/>
      <c r="AE10" s="157"/>
      <c r="AF10" s="157"/>
      <c r="AG10" s="157"/>
      <c r="AH10" s="212"/>
      <c r="AI10" s="212"/>
      <c r="AJ10" s="212"/>
      <c r="AK10" s="311"/>
      <c r="AL10" s="328">
        <f t="shared" si="0"/>
        <v>0</v>
      </c>
      <c r="AM10" s="47"/>
      <c r="AN10" s="47"/>
      <c r="AO10" s="47"/>
    </row>
    <row r="11" spans="1:41">
      <c r="A11" s="2" t="s">
        <v>9</v>
      </c>
      <c r="B11" s="213"/>
      <c r="C11" s="194"/>
      <c r="D11" s="295"/>
      <c r="E11" s="307"/>
      <c r="F11" s="307"/>
      <c r="G11" s="308"/>
      <c r="H11" s="321"/>
      <c r="I11" s="321"/>
      <c r="J11" s="321"/>
      <c r="K11" s="321"/>
      <c r="L11" s="407"/>
      <c r="M11" s="407"/>
      <c r="N11" s="407"/>
      <c r="O11" s="309"/>
      <c r="P11" s="309"/>
      <c r="Q11" s="312"/>
      <c r="R11" s="226"/>
      <c r="S11" s="226"/>
      <c r="T11" s="226"/>
      <c r="U11" s="447"/>
      <c r="V11" s="449"/>
      <c r="W11" s="447"/>
      <c r="X11" s="447"/>
      <c r="Y11" s="448"/>
      <c r="Z11" s="448"/>
      <c r="AA11" s="310"/>
      <c r="AB11" s="310"/>
      <c r="AC11" s="310"/>
      <c r="AD11" s="156"/>
      <c r="AE11" s="157"/>
      <c r="AF11" s="157"/>
      <c r="AG11" s="157"/>
      <c r="AH11" s="212"/>
      <c r="AI11" s="212"/>
      <c r="AJ11" s="212"/>
      <c r="AK11" s="311"/>
      <c r="AL11" s="328">
        <f t="shared" si="0"/>
        <v>0</v>
      </c>
      <c r="AM11" s="47"/>
      <c r="AN11" s="47"/>
      <c r="AO11" s="47"/>
    </row>
    <row r="12" spans="1:41">
      <c r="A12" s="2" t="s">
        <v>10</v>
      </c>
      <c r="B12" s="213"/>
      <c r="C12" s="194"/>
      <c r="D12" s="295"/>
      <c r="E12" s="307"/>
      <c r="F12" s="307"/>
      <c r="G12" s="308"/>
      <c r="H12" s="321"/>
      <c r="I12" s="321"/>
      <c r="J12" s="321"/>
      <c r="K12" s="321">
        <v>1</v>
      </c>
      <c r="L12" s="407"/>
      <c r="M12" s="407"/>
      <c r="N12" s="407"/>
      <c r="O12" s="309"/>
      <c r="P12" s="309"/>
      <c r="Q12" s="313"/>
      <c r="R12" s="226"/>
      <c r="S12" s="226"/>
      <c r="T12" s="226"/>
      <c r="U12" s="447"/>
      <c r="V12" s="449"/>
      <c r="W12" s="447"/>
      <c r="X12" s="447"/>
      <c r="Y12" s="448"/>
      <c r="Z12" s="448"/>
      <c r="AA12" s="310"/>
      <c r="AB12" s="310"/>
      <c r="AC12" s="310"/>
      <c r="AD12" s="214"/>
      <c r="AE12" s="157"/>
      <c r="AF12" s="157"/>
      <c r="AG12" s="157"/>
      <c r="AH12" s="212"/>
      <c r="AI12" s="212"/>
      <c r="AJ12" s="212"/>
      <c r="AK12" s="311"/>
      <c r="AL12" s="328">
        <f t="shared" si="0"/>
        <v>1</v>
      </c>
      <c r="AM12" s="47"/>
      <c r="AN12" s="47"/>
      <c r="AO12" s="47"/>
    </row>
    <row r="13" spans="1:41">
      <c r="A13" s="2" t="s">
        <v>12</v>
      </c>
      <c r="B13" s="213">
        <v>2</v>
      </c>
      <c r="C13" s="194">
        <v>1</v>
      </c>
      <c r="D13" s="295">
        <v>1</v>
      </c>
      <c r="E13" s="307">
        <v>1</v>
      </c>
      <c r="F13" s="307"/>
      <c r="G13" s="308">
        <v>1</v>
      </c>
      <c r="H13" s="321"/>
      <c r="I13" s="321">
        <v>1</v>
      </c>
      <c r="J13" s="321">
        <v>1</v>
      </c>
      <c r="K13" s="321">
        <v>1</v>
      </c>
      <c r="L13" s="407">
        <v>1</v>
      </c>
      <c r="M13" s="407">
        <v>1</v>
      </c>
      <c r="N13" s="407">
        <v>1</v>
      </c>
      <c r="O13" s="309"/>
      <c r="P13" s="309"/>
      <c r="Q13" s="313"/>
      <c r="R13" s="226"/>
      <c r="S13" s="226"/>
      <c r="T13" s="226"/>
      <c r="U13" s="449"/>
      <c r="V13" s="449"/>
      <c r="W13" s="447">
        <v>1</v>
      </c>
      <c r="X13" s="447">
        <v>1</v>
      </c>
      <c r="Y13" s="448">
        <v>1</v>
      </c>
      <c r="Z13" s="448"/>
      <c r="AA13" s="310"/>
      <c r="AB13" s="310"/>
      <c r="AC13" s="310"/>
      <c r="AD13" s="214"/>
      <c r="AE13" s="157"/>
      <c r="AF13" s="157"/>
      <c r="AG13" s="157"/>
      <c r="AH13" s="212"/>
      <c r="AI13" s="212"/>
      <c r="AJ13" s="212"/>
      <c r="AK13" s="311"/>
      <c r="AL13" s="328">
        <f t="shared" si="0"/>
        <v>15</v>
      </c>
      <c r="AM13" s="47"/>
      <c r="AN13" s="47"/>
      <c r="AO13" s="47"/>
    </row>
    <row r="14" spans="1:41">
      <c r="A14" s="2" t="s">
        <v>13</v>
      </c>
      <c r="B14" s="213"/>
      <c r="C14" s="194"/>
      <c r="D14" s="295"/>
      <c r="E14" s="307"/>
      <c r="F14" s="307"/>
      <c r="G14" s="308"/>
      <c r="H14" s="321"/>
      <c r="I14" s="321"/>
      <c r="J14" s="321"/>
      <c r="K14" s="321"/>
      <c r="L14" s="407"/>
      <c r="M14" s="407"/>
      <c r="N14" s="407"/>
      <c r="O14" s="309"/>
      <c r="P14" s="309"/>
      <c r="Q14" s="313"/>
      <c r="R14" s="314"/>
      <c r="S14" s="226"/>
      <c r="T14" s="226"/>
      <c r="U14" s="449"/>
      <c r="V14" s="447"/>
      <c r="W14" s="447"/>
      <c r="X14" s="447"/>
      <c r="Y14" s="448"/>
      <c r="Z14" s="448"/>
      <c r="AA14" s="310"/>
      <c r="AB14" s="310"/>
      <c r="AC14" s="310"/>
      <c r="AD14" s="214"/>
      <c r="AE14" s="157"/>
      <c r="AF14" s="157"/>
      <c r="AG14" s="157"/>
      <c r="AH14" s="212"/>
      <c r="AI14" s="212"/>
      <c r="AJ14" s="212"/>
      <c r="AK14" s="311"/>
      <c r="AL14" s="328">
        <f t="shared" si="0"/>
        <v>0</v>
      </c>
      <c r="AM14" s="47"/>
      <c r="AN14" s="47"/>
      <c r="AO14" s="47"/>
    </row>
    <row r="15" spans="1:41">
      <c r="A15" s="2" t="s">
        <v>14</v>
      </c>
      <c r="B15" s="213">
        <v>1</v>
      </c>
      <c r="C15" s="194"/>
      <c r="D15" s="295">
        <v>1</v>
      </c>
      <c r="E15" s="307"/>
      <c r="F15" s="307"/>
      <c r="G15" s="308">
        <v>1</v>
      </c>
      <c r="H15" s="321"/>
      <c r="I15" s="321">
        <v>1</v>
      </c>
      <c r="J15" s="321"/>
      <c r="K15" s="321"/>
      <c r="L15" s="407"/>
      <c r="M15" s="407"/>
      <c r="N15" s="407">
        <v>1</v>
      </c>
      <c r="O15" s="309"/>
      <c r="P15" s="309"/>
      <c r="Q15" s="312"/>
      <c r="R15" s="314"/>
      <c r="S15" s="226"/>
      <c r="T15" s="226"/>
      <c r="U15" s="450"/>
      <c r="V15" s="447"/>
      <c r="W15" s="447">
        <v>1</v>
      </c>
      <c r="X15" s="447">
        <v>1</v>
      </c>
      <c r="Y15" s="448">
        <v>1</v>
      </c>
      <c r="Z15" s="448"/>
      <c r="AA15" s="310"/>
      <c r="AB15" s="310"/>
      <c r="AC15" s="310"/>
      <c r="AD15" s="156"/>
      <c r="AE15" s="157"/>
      <c r="AF15" s="157"/>
      <c r="AG15" s="157"/>
      <c r="AH15" s="212"/>
      <c r="AI15" s="315"/>
      <c r="AJ15" s="212"/>
      <c r="AK15" s="311"/>
      <c r="AL15" s="328">
        <f t="shared" si="0"/>
        <v>8</v>
      </c>
      <c r="AM15" s="47"/>
      <c r="AN15" s="47"/>
      <c r="AO15" s="47"/>
    </row>
    <row r="16" spans="1:41">
      <c r="A16" s="2" t="s">
        <v>15</v>
      </c>
      <c r="B16" s="213"/>
      <c r="C16" s="194"/>
      <c r="D16" s="295"/>
      <c r="E16" s="307">
        <v>1</v>
      </c>
      <c r="F16" s="307"/>
      <c r="G16" s="308">
        <v>1</v>
      </c>
      <c r="H16" s="321">
        <v>1</v>
      </c>
      <c r="I16" s="321"/>
      <c r="J16" s="321">
        <v>1</v>
      </c>
      <c r="K16" s="321">
        <v>1</v>
      </c>
      <c r="L16" s="408">
        <v>1</v>
      </c>
      <c r="M16" s="407">
        <v>1</v>
      </c>
      <c r="N16" s="407">
        <v>1</v>
      </c>
      <c r="O16" s="309"/>
      <c r="P16" s="309"/>
      <c r="Q16" s="312"/>
      <c r="R16" s="314"/>
      <c r="S16" s="226"/>
      <c r="T16" s="226"/>
      <c r="U16" s="450">
        <v>1</v>
      </c>
      <c r="V16" s="447">
        <v>1</v>
      </c>
      <c r="W16" s="447">
        <v>1</v>
      </c>
      <c r="X16" s="447">
        <v>1</v>
      </c>
      <c r="Y16" s="451">
        <v>1</v>
      </c>
      <c r="Z16" s="448">
        <v>1</v>
      </c>
      <c r="AA16" s="310"/>
      <c r="AB16" s="310"/>
      <c r="AC16" s="310"/>
      <c r="AD16" s="156"/>
      <c r="AE16" s="157"/>
      <c r="AF16" s="157"/>
      <c r="AG16" s="157"/>
      <c r="AH16" s="212"/>
      <c r="AI16" s="315"/>
      <c r="AJ16" s="212"/>
      <c r="AK16" s="311"/>
      <c r="AL16" s="328">
        <f t="shared" si="0"/>
        <v>14</v>
      </c>
      <c r="AM16" s="47"/>
      <c r="AN16" s="47"/>
      <c r="AO16" s="47"/>
    </row>
    <row r="17" spans="1:41">
      <c r="A17" s="2" t="s">
        <v>69</v>
      </c>
      <c r="B17" s="213">
        <v>1</v>
      </c>
      <c r="C17" s="194">
        <v>1</v>
      </c>
      <c r="D17" s="295"/>
      <c r="E17" s="307"/>
      <c r="F17" s="307">
        <v>1</v>
      </c>
      <c r="G17" s="308"/>
      <c r="H17" s="321">
        <v>1</v>
      </c>
      <c r="I17" s="321"/>
      <c r="J17" s="409"/>
      <c r="K17" s="321"/>
      <c r="L17" s="408">
        <v>1</v>
      </c>
      <c r="M17" s="407">
        <v>1</v>
      </c>
      <c r="N17" s="407">
        <v>1</v>
      </c>
      <c r="O17" s="309"/>
      <c r="P17" s="309"/>
      <c r="Q17" s="312"/>
      <c r="R17" s="314"/>
      <c r="S17" s="226"/>
      <c r="T17" s="226"/>
      <c r="U17" s="449"/>
      <c r="V17" s="447"/>
      <c r="W17" s="447"/>
      <c r="X17" s="447"/>
      <c r="Y17" s="451"/>
      <c r="Z17" s="448"/>
      <c r="AA17" s="310"/>
      <c r="AB17" s="310"/>
      <c r="AC17" s="310"/>
      <c r="AD17" s="156"/>
      <c r="AE17" s="157"/>
      <c r="AF17" s="157"/>
      <c r="AG17" s="157"/>
      <c r="AH17" s="212"/>
      <c r="AI17" s="315"/>
      <c r="AJ17" s="212"/>
      <c r="AK17" s="311"/>
      <c r="AL17" s="328">
        <f t="shared" si="0"/>
        <v>7</v>
      </c>
      <c r="AM17" s="47"/>
      <c r="AN17" s="47"/>
      <c r="AO17" s="47"/>
    </row>
    <row r="18" spans="1:41">
      <c r="A18" s="2" t="s">
        <v>16</v>
      </c>
      <c r="B18" s="213"/>
      <c r="C18" s="194"/>
      <c r="D18" s="295">
        <v>1</v>
      </c>
      <c r="E18" s="307">
        <v>1</v>
      </c>
      <c r="F18" s="307">
        <v>1</v>
      </c>
      <c r="G18" s="308">
        <v>1</v>
      </c>
      <c r="H18" s="321">
        <v>1</v>
      </c>
      <c r="I18" s="321"/>
      <c r="J18" s="410">
        <v>1</v>
      </c>
      <c r="K18" s="321">
        <v>1</v>
      </c>
      <c r="L18" s="408">
        <v>1</v>
      </c>
      <c r="M18" s="407">
        <v>1</v>
      </c>
      <c r="N18" s="407"/>
      <c r="O18" s="309"/>
      <c r="P18" s="309"/>
      <c r="Q18" s="312"/>
      <c r="R18" s="314"/>
      <c r="S18" s="226"/>
      <c r="T18" s="226"/>
      <c r="U18" s="450">
        <v>1</v>
      </c>
      <c r="V18" s="447">
        <v>1</v>
      </c>
      <c r="W18" s="447"/>
      <c r="X18" s="447">
        <v>1</v>
      </c>
      <c r="Y18" s="451">
        <v>1</v>
      </c>
      <c r="Z18" s="448">
        <v>1</v>
      </c>
      <c r="AA18" s="310"/>
      <c r="AB18" s="310"/>
      <c r="AC18" s="310"/>
      <c r="AD18" s="156"/>
      <c r="AE18" s="157"/>
      <c r="AF18" s="157"/>
      <c r="AG18" s="157"/>
      <c r="AH18" s="212"/>
      <c r="AI18" s="315"/>
      <c r="AJ18" s="212"/>
      <c r="AK18" s="311"/>
      <c r="AL18" s="328">
        <f t="shared" si="0"/>
        <v>14</v>
      </c>
      <c r="AM18" s="47"/>
      <c r="AN18" s="47"/>
      <c r="AO18" s="47"/>
    </row>
    <row r="19" spans="1:41">
      <c r="A19" s="2" t="s">
        <v>17</v>
      </c>
      <c r="B19" s="213"/>
      <c r="C19" s="194"/>
      <c r="D19" s="295"/>
      <c r="E19" s="307"/>
      <c r="F19" s="307">
        <v>1</v>
      </c>
      <c r="G19" s="308">
        <v>1</v>
      </c>
      <c r="H19" s="321"/>
      <c r="I19" s="321"/>
      <c r="J19" s="409"/>
      <c r="K19" s="321"/>
      <c r="L19" s="408"/>
      <c r="M19" s="407">
        <v>1</v>
      </c>
      <c r="N19" s="407"/>
      <c r="O19" s="309"/>
      <c r="P19" s="309"/>
      <c r="Q19" s="312"/>
      <c r="R19" s="316"/>
      <c r="S19" s="226"/>
      <c r="T19" s="226"/>
      <c r="U19" s="449"/>
      <c r="V19" s="447"/>
      <c r="W19" s="447">
        <v>1</v>
      </c>
      <c r="X19" s="447">
        <v>1</v>
      </c>
      <c r="Y19" s="451"/>
      <c r="Z19" s="448"/>
      <c r="AA19" s="310"/>
      <c r="AB19" s="310"/>
      <c r="AC19" s="310"/>
      <c r="AD19" s="156"/>
      <c r="AE19" s="157"/>
      <c r="AF19" s="157"/>
      <c r="AG19" s="157"/>
      <c r="AH19" s="212"/>
      <c r="AI19" s="315"/>
      <c r="AJ19" s="212"/>
      <c r="AK19" s="311"/>
      <c r="AL19" s="328">
        <f t="shared" si="0"/>
        <v>5</v>
      </c>
      <c r="AM19" s="47"/>
      <c r="AN19" s="47"/>
      <c r="AO19" s="47"/>
    </row>
    <row r="20" spans="1:41">
      <c r="A20" s="2" t="s">
        <v>59</v>
      </c>
      <c r="B20" s="213">
        <v>1</v>
      </c>
      <c r="C20" s="194"/>
      <c r="D20" s="295"/>
      <c r="E20" s="307">
        <v>1</v>
      </c>
      <c r="F20" s="307"/>
      <c r="G20" s="308">
        <v>1</v>
      </c>
      <c r="H20" s="321"/>
      <c r="I20" s="321">
        <v>1</v>
      </c>
      <c r="J20" s="410">
        <v>1</v>
      </c>
      <c r="K20" s="321">
        <v>1</v>
      </c>
      <c r="L20" s="408">
        <v>1</v>
      </c>
      <c r="M20" s="407"/>
      <c r="N20" s="407">
        <v>1</v>
      </c>
      <c r="O20" s="309"/>
      <c r="P20" s="309"/>
      <c r="Q20" s="312"/>
      <c r="R20" s="230"/>
      <c r="S20" s="226"/>
      <c r="T20" s="226"/>
      <c r="U20" s="449"/>
      <c r="V20" s="447"/>
      <c r="W20" s="447"/>
      <c r="X20" s="450">
        <v>1</v>
      </c>
      <c r="Y20" s="451">
        <v>1</v>
      </c>
      <c r="Z20" s="448"/>
      <c r="AA20" s="310"/>
      <c r="AB20" s="310"/>
      <c r="AC20" s="310"/>
      <c r="AD20" s="156"/>
      <c r="AE20" s="157"/>
      <c r="AF20" s="157"/>
      <c r="AG20" s="157"/>
      <c r="AH20" s="212"/>
      <c r="AI20" s="212"/>
      <c r="AJ20" s="212"/>
      <c r="AK20" s="311"/>
      <c r="AL20" s="328">
        <f t="shared" si="0"/>
        <v>10</v>
      </c>
      <c r="AM20" s="47"/>
      <c r="AN20" s="55"/>
      <c r="AO20" s="47"/>
    </row>
    <row r="21" spans="1:41">
      <c r="A21" s="2" t="s">
        <v>68</v>
      </c>
      <c r="B21" s="213"/>
      <c r="C21" s="194"/>
      <c r="D21" s="295"/>
      <c r="E21" s="307">
        <v>1</v>
      </c>
      <c r="F21" s="307"/>
      <c r="G21" s="308"/>
      <c r="H21" s="321"/>
      <c r="I21" s="321"/>
      <c r="J21" s="410">
        <v>1</v>
      </c>
      <c r="K21" s="321">
        <v>1</v>
      </c>
      <c r="L21" s="408">
        <v>1</v>
      </c>
      <c r="M21" s="407">
        <v>1</v>
      </c>
      <c r="N21" s="407">
        <v>1</v>
      </c>
      <c r="O21" s="309"/>
      <c r="P21" s="309"/>
      <c r="Q21" s="312"/>
      <c r="R21" s="230"/>
      <c r="S21" s="226"/>
      <c r="T21" s="226"/>
      <c r="U21" s="449"/>
      <c r="V21" s="447">
        <v>1</v>
      </c>
      <c r="W21" s="447">
        <v>1</v>
      </c>
      <c r="X21" s="449"/>
      <c r="Y21" s="451"/>
      <c r="Z21" s="448">
        <v>1</v>
      </c>
      <c r="AA21" s="310"/>
      <c r="AB21" s="310"/>
      <c r="AC21" s="310"/>
      <c r="AD21" s="156"/>
      <c r="AE21" s="156"/>
      <c r="AF21" s="157"/>
      <c r="AG21" s="157"/>
      <c r="AH21" s="315"/>
      <c r="AI21" s="212"/>
      <c r="AJ21" s="212"/>
      <c r="AK21" s="311"/>
      <c r="AL21" s="328">
        <f t="shared" si="0"/>
        <v>9</v>
      </c>
      <c r="AM21" s="47"/>
      <c r="AN21" s="55"/>
      <c r="AO21" s="47"/>
    </row>
    <row r="22" spans="1:41">
      <c r="A22" s="2" t="s">
        <v>19</v>
      </c>
      <c r="B22" s="213"/>
      <c r="C22" s="194"/>
      <c r="D22" s="295"/>
      <c r="E22" s="307"/>
      <c r="F22" s="307"/>
      <c r="G22" s="308"/>
      <c r="H22" s="321"/>
      <c r="I22" s="321"/>
      <c r="J22" s="409"/>
      <c r="K22" s="321"/>
      <c r="L22" s="411"/>
      <c r="M22" s="407"/>
      <c r="N22" s="407"/>
      <c r="O22" s="309"/>
      <c r="P22" s="309"/>
      <c r="Q22" s="226"/>
      <c r="R22" s="230"/>
      <c r="S22" s="226"/>
      <c r="T22" s="226"/>
      <c r="U22" s="449"/>
      <c r="V22" s="447"/>
      <c r="W22" s="447"/>
      <c r="X22" s="449"/>
      <c r="Y22" s="451"/>
      <c r="Z22" s="448"/>
      <c r="AA22" s="310"/>
      <c r="AB22" s="310"/>
      <c r="AC22" s="310"/>
      <c r="AD22" s="157"/>
      <c r="AE22" s="156"/>
      <c r="AF22" s="216"/>
      <c r="AG22" s="157"/>
      <c r="AH22" s="315"/>
      <c r="AI22" s="212"/>
      <c r="AJ22" s="212"/>
      <c r="AK22" s="311"/>
      <c r="AL22" s="328">
        <f t="shared" si="0"/>
        <v>0</v>
      </c>
      <c r="AM22" s="47"/>
      <c r="AN22" s="55"/>
      <c r="AO22" s="47"/>
    </row>
    <row r="23" spans="1:41">
      <c r="A23" s="2" t="s">
        <v>18</v>
      </c>
      <c r="B23" s="213">
        <v>1</v>
      </c>
      <c r="C23" s="194">
        <v>1</v>
      </c>
      <c r="D23" s="295">
        <v>1</v>
      </c>
      <c r="E23" s="307"/>
      <c r="F23" s="307">
        <v>1</v>
      </c>
      <c r="G23" s="308"/>
      <c r="H23" s="321">
        <v>1</v>
      </c>
      <c r="I23" s="321">
        <v>1</v>
      </c>
      <c r="J23" s="412">
        <v>1</v>
      </c>
      <c r="K23" s="321"/>
      <c r="L23" s="411">
        <v>1</v>
      </c>
      <c r="M23" s="407">
        <v>1</v>
      </c>
      <c r="N23" s="407">
        <v>1</v>
      </c>
      <c r="O23" s="309"/>
      <c r="P23" s="309"/>
      <c r="Q23" s="226"/>
      <c r="R23" s="316"/>
      <c r="S23" s="226"/>
      <c r="T23" s="226"/>
      <c r="U23" s="452">
        <v>1</v>
      </c>
      <c r="V23" s="447">
        <v>1</v>
      </c>
      <c r="W23" s="447">
        <v>1</v>
      </c>
      <c r="X23" s="450">
        <v>1</v>
      </c>
      <c r="Y23" s="451">
        <v>1</v>
      </c>
      <c r="Z23" s="448"/>
      <c r="AA23" s="310"/>
      <c r="AB23" s="310"/>
      <c r="AC23" s="310"/>
      <c r="AD23" s="157"/>
      <c r="AE23" s="156"/>
      <c r="AF23" s="216"/>
      <c r="AG23" s="157"/>
      <c r="AH23" s="315"/>
      <c r="AI23" s="212"/>
      <c r="AJ23" s="212"/>
      <c r="AK23" s="311"/>
      <c r="AL23" s="328">
        <f t="shared" si="0"/>
        <v>15</v>
      </c>
      <c r="AM23" s="120"/>
      <c r="AN23" s="121"/>
      <c r="AO23" s="120"/>
    </row>
    <row r="24" spans="1:41">
      <c r="A24" s="2" t="s">
        <v>20</v>
      </c>
      <c r="B24" s="213">
        <v>1</v>
      </c>
      <c r="C24" s="194">
        <v>1</v>
      </c>
      <c r="D24" s="295">
        <v>1</v>
      </c>
      <c r="E24" s="307">
        <v>1</v>
      </c>
      <c r="F24" s="307"/>
      <c r="G24" s="308"/>
      <c r="H24" s="321">
        <v>1</v>
      </c>
      <c r="I24" s="321">
        <v>1</v>
      </c>
      <c r="J24" s="412">
        <v>1</v>
      </c>
      <c r="K24" s="321"/>
      <c r="L24" s="411">
        <v>1</v>
      </c>
      <c r="M24" s="407">
        <v>1</v>
      </c>
      <c r="N24" s="407">
        <v>1</v>
      </c>
      <c r="O24" s="309"/>
      <c r="P24" s="309"/>
      <c r="Q24" s="226"/>
      <c r="R24" s="316"/>
      <c r="S24" s="226"/>
      <c r="T24" s="226"/>
      <c r="U24" s="452">
        <v>1</v>
      </c>
      <c r="V24" s="447"/>
      <c r="W24" s="447"/>
      <c r="X24" s="450">
        <v>1</v>
      </c>
      <c r="Y24" s="451">
        <v>1</v>
      </c>
      <c r="Z24" s="448"/>
      <c r="AA24" s="310"/>
      <c r="AB24" s="310"/>
      <c r="AC24" s="310"/>
      <c r="AD24" s="157"/>
      <c r="AE24" s="156"/>
      <c r="AF24" s="216"/>
      <c r="AG24" s="157"/>
      <c r="AH24" s="315"/>
      <c r="AI24" s="212"/>
      <c r="AJ24" s="212"/>
      <c r="AK24" s="311"/>
      <c r="AL24" s="328">
        <f t="shared" si="0"/>
        <v>13</v>
      </c>
      <c r="AM24" s="47"/>
      <c r="AN24" s="55"/>
      <c r="AO24" s="47"/>
    </row>
    <row r="25" spans="1:41">
      <c r="A25" s="2" t="s">
        <v>21</v>
      </c>
      <c r="B25" s="213"/>
      <c r="C25" s="194">
        <v>1</v>
      </c>
      <c r="D25" s="296">
        <v>1</v>
      </c>
      <c r="E25" s="317"/>
      <c r="F25" s="317">
        <v>1</v>
      </c>
      <c r="G25" s="317">
        <v>1</v>
      </c>
      <c r="H25" s="318"/>
      <c r="I25" s="318">
        <v>1</v>
      </c>
      <c r="J25" s="318">
        <v>1</v>
      </c>
      <c r="K25" s="318"/>
      <c r="L25" s="413">
        <v>1</v>
      </c>
      <c r="M25" s="413">
        <v>1</v>
      </c>
      <c r="N25" s="413">
        <v>1</v>
      </c>
      <c r="O25" s="319"/>
      <c r="P25" s="319"/>
      <c r="Q25" s="320"/>
      <c r="R25" s="320"/>
      <c r="S25" s="320"/>
      <c r="T25" s="320"/>
      <c r="U25" s="453">
        <v>1</v>
      </c>
      <c r="V25" s="453"/>
      <c r="W25" s="453"/>
      <c r="X25" s="453"/>
      <c r="Y25" s="448"/>
      <c r="Z25" s="448"/>
      <c r="AA25" s="310"/>
      <c r="AB25" s="310"/>
      <c r="AC25" s="310"/>
      <c r="AD25" s="157"/>
      <c r="AE25" s="156"/>
      <c r="AF25" s="216"/>
      <c r="AG25" s="215"/>
      <c r="AH25" s="315"/>
      <c r="AI25" s="212"/>
      <c r="AJ25" s="212"/>
      <c r="AK25" s="311"/>
      <c r="AL25" s="328">
        <f t="shared" si="0"/>
        <v>10</v>
      </c>
      <c r="AM25" s="47"/>
      <c r="AN25" s="47"/>
      <c r="AO25" s="47"/>
    </row>
    <row r="26" spans="1:41">
      <c r="A26" s="2" t="s">
        <v>22</v>
      </c>
      <c r="B26" s="213"/>
      <c r="C26" s="194">
        <v>1</v>
      </c>
      <c r="D26" s="296">
        <v>1</v>
      </c>
      <c r="E26" s="317"/>
      <c r="F26" s="317">
        <v>1</v>
      </c>
      <c r="G26" s="317">
        <v>1</v>
      </c>
      <c r="H26" s="318">
        <v>1</v>
      </c>
      <c r="I26" s="318">
        <v>1</v>
      </c>
      <c r="J26" s="318">
        <v>1</v>
      </c>
      <c r="K26" s="318">
        <v>1</v>
      </c>
      <c r="L26" s="413"/>
      <c r="M26" s="413">
        <v>1</v>
      </c>
      <c r="N26" s="413">
        <v>1</v>
      </c>
      <c r="O26" s="319"/>
      <c r="P26" s="319"/>
      <c r="Q26" s="320"/>
      <c r="R26" s="320"/>
      <c r="S26" s="320"/>
      <c r="T26" s="320"/>
      <c r="U26" s="453">
        <v>1</v>
      </c>
      <c r="V26" s="453">
        <v>1</v>
      </c>
      <c r="W26" s="453">
        <v>1</v>
      </c>
      <c r="X26" s="453"/>
      <c r="Y26" s="448">
        <v>1</v>
      </c>
      <c r="Z26" s="448">
        <v>1</v>
      </c>
      <c r="AA26" s="310"/>
      <c r="AB26" s="310"/>
      <c r="AC26" s="310"/>
      <c r="AD26" s="157"/>
      <c r="AE26" s="214"/>
      <c r="AF26" s="216"/>
      <c r="AG26" s="215"/>
      <c r="AH26" s="212"/>
      <c r="AI26" s="212"/>
      <c r="AJ26" s="212"/>
      <c r="AK26" s="311"/>
      <c r="AL26" s="328">
        <f t="shared" si="0"/>
        <v>15</v>
      </c>
      <c r="AM26" s="47"/>
      <c r="AN26" s="47"/>
      <c r="AO26" s="47"/>
    </row>
    <row r="27" spans="1:41">
      <c r="A27" s="2" t="s">
        <v>23</v>
      </c>
      <c r="B27" s="213">
        <v>1</v>
      </c>
      <c r="C27" s="194">
        <v>1</v>
      </c>
      <c r="D27" s="296">
        <v>1</v>
      </c>
      <c r="E27" s="317"/>
      <c r="F27" s="317">
        <v>1</v>
      </c>
      <c r="G27" s="317">
        <v>1</v>
      </c>
      <c r="H27" s="318"/>
      <c r="I27" s="318"/>
      <c r="J27" s="318"/>
      <c r="K27" s="318">
        <v>1</v>
      </c>
      <c r="L27" s="413">
        <v>1</v>
      </c>
      <c r="M27" s="413">
        <v>2</v>
      </c>
      <c r="N27" s="413">
        <v>1</v>
      </c>
      <c r="O27" s="319"/>
      <c r="P27" s="319"/>
      <c r="Q27" s="320"/>
      <c r="R27" s="320"/>
      <c r="S27" s="320"/>
      <c r="T27" s="320"/>
      <c r="U27" s="453"/>
      <c r="V27" s="453"/>
      <c r="W27" s="453"/>
      <c r="X27" s="453"/>
      <c r="Y27" s="448"/>
      <c r="Z27" s="448"/>
      <c r="AA27" s="310"/>
      <c r="AB27" s="310"/>
      <c r="AC27" s="310"/>
      <c r="AD27" s="157"/>
      <c r="AE27" s="214"/>
      <c r="AF27" s="216"/>
      <c r="AG27" s="215"/>
      <c r="AH27" s="212"/>
      <c r="AI27" s="212"/>
      <c r="AJ27" s="212"/>
      <c r="AK27" s="311"/>
      <c r="AL27" s="328">
        <f t="shared" si="0"/>
        <v>10</v>
      </c>
      <c r="AM27" s="120"/>
      <c r="AN27" s="120"/>
      <c r="AO27" s="120"/>
    </row>
    <row r="28" spans="1:41">
      <c r="A28" s="2" t="s">
        <v>24</v>
      </c>
      <c r="B28" s="213">
        <v>1</v>
      </c>
      <c r="C28" s="194">
        <v>1</v>
      </c>
      <c r="D28" s="296"/>
      <c r="E28" s="317"/>
      <c r="F28" s="317"/>
      <c r="G28" s="317"/>
      <c r="H28" s="318"/>
      <c r="I28" s="318">
        <v>1</v>
      </c>
      <c r="J28" s="318"/>
      <c r="K28" s="318">
        <v>1</v>
      </c>
      <c r="L28" s="413">
        <v>1</v>
      </c>
      <c r="M28" s="413">
        <v>2</v>
      </c>
      <c r="N28" s="413"/>
      <c r="O28" s="319"/>
      <c r="P28" s="319"/>
      <c r="Q28" s="320"/>
      <c r="R28" s="320"/>
      <c r="S28" s="320"/>
      <c r="T28" s="320"/>
      <c r="U28" s="453"/>
      <c r="V28" s="453"/>
      <c r="W28" s="453"/>
      <c r="X28" s="453"/>
      <c r="Y28" s="448">
        <v>1</v>
      </c>
      <c r="Z28" s="448"/>
      <c r="AA28" s="310"/>
      <c r="AB28" s="310"/>
      <c r="AC28" s="310"/>
      <c r="AD28" s="157"/>
      <c r="AE28" s="214"/>
      <c r="AF28" s="216"/>
      <c r="AG28" s="215"/>
      <c r="AH28" s="212"/>
      <c r="AI28" s="212"/>
      <c r="AJ28" s="212"/>
      <c r="AK28" s="311"/>
      <c r="AL28" s="328">
        <f t="shared" ref="AL28:AL53" si="1">SUM(B28:AK28)</f>
        <v>8</v>
      </c>
      <c r="AM28" s="47"/>
      <c r="AN28" s="47"/>
      <c r="AO28" s="47"/>
    </row>
    <row r="29" spans="1:41">
      <c r="A29" s="2" t="s">
        <v>25</v>
      </c>
      <c r="B29" s="213"/>
      <c r="C29" s="194"/>
      <c r="D29" s="296"/>
      <c r="E29" s="317"/>
      <c r="F29" s="317"/>
      <c r="G29" s="317"/>
      <c r="H29" s="318"/>
      <c r="I29" s="318"/>
      <c r="J29" s="318"/>
      <c r="K29" s="318"/>
      <c r="L29" s="413"/>
      <c r="M29" s="413"/>
      <c r="N29" s="413"/>
      <c r="O29" s="319"/>
      <c r="P29" s="319"/>
      <c r="Q29" s="320"/>
      <c r="R29" s="320"/>
      <c r="S29" s="320"/>
      <c r="T29" s="320"/>
      <c r="U29" s="453"/>
      <c r="V29" s="453"/>
      <c r="W29" s="453"/>
      <c r="X29" s="453"/>
      <c r="Y29" s="448"/>
      <c r="Z29" s="448"/>
      <c r="AA29" s="310"/>
      <c r="AB29" s="310"/>
      <c r="AC29" s="310"/>
      <c r="AD29" s="157"/>
      <c r="AE29" s="156"/>
      <c r="AF29" s="216"/>
      <c r="AG29" s="216"/>
      <c r="AH29" s="212"/>
      <c r="AI29" s="212"/>
      <c r="AJ29" s="212"/>
      <c r="AK29" s="311"/>
      <c r="AL29" s="328">
        <f t="shared" si="1"/>
        <v>0</v>
      </c>
      <c r="AM29" s="47"/>
      <c r="AN29" s="47"/>
      <c r="AO29" s="47"/>
    </row>
    <row r="30" spans="1:41">
      <c r="A30" s="2" t="s">
        <v>26</v>
      </c>
      <c r="B30" s="213"/>
      <c r="C30" s="194"/>
      <c r="D30" s="296"/>
      <c r="E30" s="317"/>
      <c r="F30" s="317"/>
      <c r="G30" s="317"/>
      <c r="H30" s="318"/>
      <c r="I30" s="318"/>
      <c r="J30" s="318"/>
      <c r="K30" s="318"/>
      <c r="L30" s="413">
        <v>1</v>
      </c>
      <c r="M30" s="413"/>
      <c r="N30" s="413"/>
      <c r="O30" s="319"/>
      <c r="P30" s="319"/>
      <c r="Q30" s="320"/>
      <c r="R30" s="320"/>
      <c r="S30" s="320"/>
      <c r="T30" s="320"/>
      <c r="U30" s="453"/>
      <c r="V30" s="453"/>
      <c r="W30" s="453"/>
      <c r="X30" s="453"/>
      <c r="Y30" s="448"/>
      <c r="Z30" s="448"/>
      <c r="AA30" s="310"/>
      <c r="AB30" s="310"/>
      <c r="AC30" s="310"/>
      <c r="AD30" s="157"/>
      <c r="AE30" s="156"/>
      <c r="AF30" s="216"/>
      <c r="AG30" s="216"/>
      <c r="AH30" s="212"/>
      <c r="AI30" s="212"/>
      <c r="AJ30" s="212"/>
      <c r="AK30" s="311"/>
      <c r="AL30" s="328">
        <f t="shared" si="1"/>
        <v>1</v>
      </c>
      <c r="AM30" s="47"/>
      <c r="AN30" s="47"/>
      <c r="AO30" s="47"/>
    </row>
    <row r="31" spans="1:41">
      <c r="A31" s="2" t="s">
        <v>60</v>
      </c>
      <c r="B31" s="213"/>
      <c r="C31" s="194"/>
      <c r="D31" s="296"/>
      <c r="E31" s="317"/>
      <c r="F31" s="317"/>
      <c r="G31" s="317"/>
      <c r="H31" s="318"/>
      <c r="I31" s="318"/>
      <c r="J31" s="318"/>
      <c r="K31" s="318"/>
      <c r="L31" s="413"/>
      <c r="M31" s="413"/>
      <c r="N31" s="413"/>
      <c r="O31" s="319"/>
      <c r="P31" s="319"/>
      <c r="Q31" s="320"/>
      <c r="R31" s="320"/>
      <c r="S31" s="320"/>
      <c r="T31" s="320"/>
      <c r="U31" s="453"/>
      <c r="V31" s="453"/>
      <c r="W31" s="453"/>
      <c r="X31" s="453"/>
      <c r="Y31" s="448"/>
      <c r="Z31" s="448"/>
      <c r="AA31" s="310"/>
      <c r="AB31" s="310"/>
      <c r="AC31" s="310"/>
      <c r="AD31" s="157"/>
      <c r="AE31" s="156"/>
      <c r="AF31" s="216"/>
      <c r="AG31" s="216"/>
      <c r="AH31" s="212"/>
      <c r="AI31" s="212"/>
      <c r="AJ31" s="212"/>
      <c r="AK31" s="311"/>
      <c r="AL31" s="328">
        <f t="shared" si="1"/>
        <v>0</v>
      </c>
      <c r="AM31" s="47"/>
      <c r="AN31" s="47"/>
      <c r="AO31" s="47"/>
    </row>
    <row r="32" spans="1:41">
      <c r="A32" s="2" t="s">
        <v>27</v>
      </c>
      <c r="B32" s="213"/>
      <c r="C32" s="194"/>
      <c r="D32" s="296"/>
      <c r="E32" s="317"/>
      <c r="F32" s="317"/>
      <c r="G32" s="317"/>
      <c r="H32" s="318"/>
      <c r="I32" s="318"/>
      <c r="J32" s="318"/>
      <c r="K32" s="318"/>
      <c r="L32" s="413"/>
      <c r="M32" s="413"/>
      <c r="N32" s="413"/>
      <c r="O32" s="319"/>
      <c r="P32" s="319"/>
      <c r="Q32" s="320"/>
      <c r="R32" s="320"/>
      <c r="S32" s="320"/>
      <c r="T32" s="320"/>
      <c r="U32" s="453"/>
      <c r="V32" s="453"/>
      <c r="W32" s="453"/>
      <c r="X32" s="453"/>
      <c r="Y32" s="448"/>
      <c r="Z32" s="448"/>
      <c r="AA32" s="310"/>
      <c r="AB32" s="310"/>
      <c r="AC32" s="310"/>
      <c r="AD32" s="157"/>
      <c r="AE32" s="156"/>
      <c r="AF32" s="216"/>
      <c r="AG32" s="216"/>
      <c r="AH32" s="212"/>
      <c r="AI32" s="212"/>
      <c r="AJ32" s="212"/>
      <c r="AK32" s="311"/>
      <c r="AL32" s="328">
        <f t="shared" si="1"/>
        <v>0</v>
      </c>
      <c r="AM32" s="47"/>
      <c r="AN32" s="47"/>
      <c r="AO32" s="47"/>
    </row>
    <row r="33" spans="1:41">
      <c r="A33" s="2" t="s">
        <v>28</v>
      </c>
      <c r="B33" s="213">
        <v>1</v>
      </c>
      <c r="C33" s="194">
        <v>1</v>
      </c>
      <c r="D33" s="296"/>
      <c r="E33" s="317"/>
      <c r="F33" s="317"/>
      <c r="G33" s="317"/>
      <c r="H33" s="318">
        <v>1</v>
      </c>
      <c r="I33" s="318">
        <v>1</v>
      </c>
      <c r="J33" s="318">
        <v>1</v>
      </c>
      <c r="K33" s="318"/>
      <c r="L33" s="413">
        <v>1</v>
      </c>
      <c r="M33" s="413"/>
      <c r="N33" s="413">
        <v>1</v>
      </c>
      <c r="O33" s="319"/>
      <c r="P33" s="319"/>
      <c r="Q33" s="320"/>
      <c r="R33" s="320"/>
      <c r="S33" s="320"/>
      <c r="T33" s="320"/>
      <c r="U33" s="453"/>
      <c r="V33" s="453"/>
      <c r="W33" s="453"/>
      <c r="X33" s="453"/>
      <c r="Y33" s="448">
        <v>1</v>
      </c>
      <c r="Z33" s="448"/>
      <c r="AA33" s="310"/>
      <c r="AB33" s="310"/>
      <c r="AC33" s="310"/>
      <c r="AD33" s="157"/>
      <c r="AE33" s="156"/>
      <c r="AF33" s="216"/>
      <c r="AG33" s="215"/>
      <c r="AH33" s="212"/>
      <c r="AI33" s="212"/>
      <c r="AJ33" s="212"/>
      <c r="AK33" s="311"/>
      <c r="AL33" s="328">
        <f t="shared" si="1"/>
        <v>8</v>
      </c>
      <c r="AM33" s="47"/>
      <c r="AN33" s="47"/>
      <c r="AO33" s="47"/>
    </row>
    <row r="34" spans="1:41">
      <c r="A34" s="2" t="s">
        <v>29</v>
      </c>
      <c r="B34" s="213">
        <v>1</v>
      </c>
      <c r="C34" s="194">
        <v>1</v>
      </c>
      <c r="D34" s="296">
        <v>1</v>
      </c>
      <c r="E34" s="317">
        <v>1</v>
      </c>
      <c r="F34" s="317">
        <v>1</v>
      </c>
      <c r="G34" s="317">
        <v>1</v>
      </c>
      <c r="H34" s="318">
        <v>1</v>
      </c>
      <c r="I34" s="318"/>
      <c r="J34" s="318">
        <v>1</v>
      </c>
      <c r="K34" s="318"/>
      <c r="L34" s="413"/>
      <c r="M34" s="413"/>
      <c r="N34" s="413"/>
      <c r="O34" s="319"/>
      <c r="P34" s="319"/>
      <c r="Q34" s="320"/>
      <c r="R34" s="320"/>
      <c r="S34" s="320"/>
      <c r="T34" s="320"/>
      <c r="U34" s="453"/>
      <c r="V34" s="453"/>
      <c r="W34" s="453">
        <v>1</v>
      </c>
      <c r="X34" s="453">
        <v>1</v>
      </c>
      <c r="Y34" s="448"/>
      <c r="Z34" s="448"/>
      <c r="AA34" s="310"/>
      <c r="AB34" s="310"/>
      <c r="AC34" s="310"/>
      <c r="AD34" s="157"/>
      <c r="AE34" s="156"/>
      <c r="AF34" s="216"/>
      <c r="AG34" s="215"/>
      <c r="AH34" s="212"/>
      <c r="AI34" s="212"/>
      <c r="AJ34" s="212"/>
      <c r="AK34" s="311"/>
      <c r="AL34" s="328">
        <f t="shared" si="1"/>
        <v>10</v>
      </c>
      <c r="AM34" s="47"/>
      <c r="AN34" s="47"/>
      <c r="AO34" s="47"/>
    </row>
    <row r="35" spans="1:41">
      <c r="A35" s="2" t="s">
        <v>30</v>
      </c>
      <c r="B35" s="213"/>
      <c r="C35" s="194">
        <v>1</v>
      </c>
      <c r="D35" s="296">
        <v>1</v>
      </c>
      <c r="E35" s="317">
        <v>1</v>
      </c>
      <c r="F35" s="317">
        <v>1</v>
      </c>
      <c r="G35" s="317">
        <v>1</v>
      </c>
      <c r="H35" s="318">
        <v>1</v>
      </c>
      <c r="I35" s="318"/>
      <c r="J35" s="318">
        <v>1</v>
      </c>
      <c r="K35" s="318">
        <v>1</v>
      </c>
      <c r="L35" s="413"/>
      <c r="M35" s="413"/>
      <c r="N35" s="413"/>
      <c r="O35" s="319"/>
      <c r="P35" s="319"/>
      <c r="Q35" s="320"/>
      <c r="R35" s="320"/>
      <c r="S35" s="320"/>
      <c r="T35" s="320"/>
      <c r="U35" s="453"/>
      <c r="V35" s="453"/>
      <c r="W35" s="453"/>
      <c r="X35" s="453"/>
      <c r="Y35" s="448"/>
      <c r="Z35" s="448">
        <v>1</v>
      </c>
      <c r="AA35" s="310"/>
      <c r="AB35" s="310"/>
      <c r="AC35" s="310"/>
      <c r="AD35" s="157"/>
      <c r="AE35" s="157"/>
      <c r="AF35" s="216"/>
      <c r="AG35" s="215"/>
      <c r="AH35" s="212"/>
      <c r="AI35" s="212"/>
      <c r="AJ35" s="212"/>
      <c r="AK35" s="311"/>
      <c r="AL35" s="328">
        <f t="shared" si="1"/>
        <v>9</v>
      </c>
      <c r="AM35" s="47"/>
      <c r="AN35" s="47"/>
      <c r="AO35" s="47"/>
    </row>
    <row r="36" spans="1:41">
      <c r="A36" t="s">
        <v>31</v>
      </c>
      <c r="B36" s="213">
        <v>1</v>
      </c>
      <c r="C36" s="194"/>
      <c r="D36" s="296">
        <v>1</v>
      </c>
      <c r="E36" s="317">
        <v>2</v>
      </c>
      <c r="F36" s="317">
        <v>1</v>
      </c>
      <c r="G36" s="317">
        <v>1</v>
      </c>
      <c r="H36" s="318">
        <v>1</v>
      </c>
      <c r="I36" s="318">
        <v>1</v>
      </c>
      <c r="J36" s="318">
        <v>1</v>
      </c>
      <c r="K36" s="318"/>
      <c r="L36" s="413">
        <v>1</v>
      </c>
      <c r="M36" s="413">
        <v>1</v>
      </c>
      <c r="N36" s="413"/>
      <c r="O36" s="319"/>
      <c r="P36" s="319"/>
      <c r="Q36" s="320"/>
      <c r="R36" s="320"/>
      <c r="S36" s="320"/>
      <c r="T36" s="320"/>
      <c r="U36" s="453">
        <v>1</v>
      </c>
      <c r="V36" s="453">
        <v>1</v>
      </c>
      <c r="W36" s="453">
        <v>1</v>
      </c>
      <c r="X36" s="453">
        <v>1</v>
      </c>
      <c r="Y36" s="448">
        <v>1</v>
      </c>
      <c r="Z36" s="448"/>
      <c r="AA36" s="310"/>
      <c r="AB36" s="310"/>
      <c r="AC36" s="310"/>
      <c r="AD36" s="157"/>
      <c r="AE36" s="157"/>
      <c r="AF36" s="157"/>
      <c r="AG36" s="215"/>
      <c r="AH36" s="212"/>
      <c r="AI36" s="212"/>
      <c r="AJ36" s="212"/>
      <c r="AK36" s="311"/>
      <c r="AL36" s="328">
        <f t="shared" si="1"/>
        <v>16</v>
      </c>
      <c r="AM36" s="47"/>
      <c r="AN36" s="47"/>
      <c r="AO36" s="47"/>
    </row>
    <row r="37" spans="1:41">
      <c r="A37" s="249" t="s">
        <v>61</v>
      </c>
      <c r="B37" s="213"/>
      <c r="C37" s="194">
        <v>1</v>
      </c>
      <c r="D37" s="296"/>
      <c r="E37" s="317">
        <v>1</v>
      </c>
      <c r="F37" s="317">
        <v>1</v>
      </c>
      <c r="G37" s="317"/>
      <c r="H37" s="318"/>
      <c r="I37" s="318">
        <v>1</v>
      </c>
      <c r="J37" s="318">
        <v>1</v>
      </c>
      <c r="K37" s="318"/>
      <c r="L37" s="413"/>
      <c r="M37" s="413"/>
      <c r="N37" s="413">
        <v>1</v>
      </c>
      <c r="O37" s="319"/>
      <c r="P37" s="319"/>
      <c r="Q37" s="320"/>
      <c r="R37" s="320"/>
      <c r="S37" s="320"/>
      <c r="T37" s="320"/>
      <c r="U37" s="453">
        <v>1</v>
      </c>
      <c r="V37" s="453">
        <v>1</v>
      </c>
      <c r="W37" s="453">
        <v>1</v>
      </c>
      <c r="X37" s="453">
        <v>1</v>
      </c>
      <c r="Y37" s="448"/>
      <c r="Z37" s="448"/>
      <c r="AA37" s="310"/>
      <c r="AB37" s="310"/>
      <c r="AC37" s="310"/>
      <c r="AD37" s="157"/>
      <c r="AE37" s="157"/>
      <c r="AF37" s="157"/>
      <c r="AG37" s="215"/>
      <c r="AH37" s="212"/>
      <c r="AI37" s="212"/>
      <c r="AJ37" s="212"/>
      <c r="AK37" s="311"/>
      <c r="AL37" s="328">
        <f t="shared" si="1"/>
        <v>10</v>
      </c>
      <c r="AM37" s="54"/>
      <c r="AN37" s="47"/>
      <c r="AO37" s="47"/>
    </row>
    <row r="38" spans="1:41">
      <c r="A38" t="s">
        <v>32</v>
      </c>
      <c r="B38" s="213"/>
      <c r="C38" s="194"/>
      <c r="D38" s="296"/>
      <c r="E38" s="317"/>
      <c r="F38" s="317"/>
      <c r="G38" s="317"/>
      <c r="H38" s="318"/>
      <c r="I38" s="318"/>
      <c r="J38" s="318"/>
      <c r="K38" s="318"/>
      <c r="L38" s="413"/>
      <c r="M38" s="413"/>
      <c r="N38" s="413"/>
      <c r="O38" s="319"/>
      <c r="P38" s="319"/>
      <c r="Q38" s="320"/>
      <c r="R38" s="320"/>
      <c r="S38" s="320"/>
      <c r="T38" s="320"/>
      <c r="U38" s="453"/>
      <c r="V38" s="453"/>
      <c r="W38" s="453"/>
      <c r="X38" s="453"/>
      <c r="Y38" s="448"/>
      <c r="Z38" s="448"/>
      <c r="AA38" s="310"/>
      <c r="AB38" s="310"/>
      <c r="AC38" s="310"/>
      <c r="AD38" s="157"/>
      <c r="AE38" s="157"/>
      <c r="AF38" s="157"/>
      <c r="AG38" s="157"/>
      <c r="AH38" s="212"/>
      <c r="AI38" s="212"/>
      <c r="AJ38" s="212"/>
      <c r="AK38" s="311"/>
      <c r="AL38" s="328">
        <f t="shared" si="1"/>
        <v>0</v>
      </c>
      <c r="AM38" s="47"/>
      <c r="AN38" s="47"/>
      <c r="AO38" s="47"/>
    </row>
    <row r="39" spans="1:41">
      <c r="A39" s="166" t="s">
        <v>33</v>
      </c>
      <c r="B39" s="213"/>
      <c r="C39" s="194"/>
      <c r="D39" s="296">
        <v>1</v>
      </c>
      <c r="E39" s="317">
        <v>2</v>
      </c>
      <c r="F39" s="317"/>
      <c r="G39" s="317"/>
      <c r="H39" s="318">
        <v>1</v>
      </c>
      <c r="I39" s="318">
        <v>1</v>
      </c>
      <c r="J39" s="318">
        <v>1</v>
      </c>
      <c r="K39" s="318">
        <v>1</v>
      </c>
      <c r="L39" s="413"/>
      <c r="M39" s="413">
        <v>1</v>
      </c>
      <c r="N39" s="413"/>
      <c r="O39" s="319"/>
      <c r="P39" s="319"/>
      <c r="Q39" s="320"/>
      <c r="R39" s="320"/>
      <c r="S39" s="320"/>
      <c r="T39" s="320"/>
      <c r="U39" s="453">
        <v>1</v>
      </c>
      <c r="V39" s="453">
        <v>1</v>
      </c>
      <c r="W39" s="453">
        <v>1</v>
      </c>
      <c r="X39" s="453">
        <v>1</v>
      </c>
      <c r="Y39" s="448">
        <v>1</v>
      </c>
      <c r="Z39" s="448"/>
      <c r="AA39" s="310"/>
      <c r="AB39" s="310"/>
      <c r="AC39" s="310"/>
      <c r="AD39" s="157"/>
      <c r="AE39" s="157"/>
      <c r="AF39" s="157"/>
      <c r="AG39" s="157"/>
      <c r="AH39" s="212"/>
      <c r="AI39" s="212"/>
      <c r="AJ39" s="212"/>
      <c r="AK39" s="311"/>
      <c r="AL39" s="328">
        <f t="shared" si="1"/>
        <v>13</v>
      </c>
      <c r="AM39" s="47"/>
      <c r="AN39" s="47"/>
      <c r="AO39" s="47"/>
    </row>
    <row r="40" spans="1:41">
      <c r="A40" s="2" t="s">
        <v>34</v>
      </c>
      <c r="B40" s="213"/>
      <c r="C40" s="194"/>
      <c r="D40" s="296"/>
      <c r="E40" s="317"/>
      <c r="F40" s="317"/>
      <c r="G40" s="317"/>
      <c r="H40" s="318"/>
      <c r="I40" s="318"/>
      <c r="J40" s="318"/>
      <c r="K40" s="318"/>
      <c r="L40" s="413"/>
      <c r="M40" s="413"/>
      <c r="N40" s="413"/>
      <c r="O40" s="319"/>
      <c r="P40" s="319"/>
      <c r="Q40" s="320"/>
      <c r="R40" s="320"/>
      <c r="S40" s="320"/>
      <c r="T40" s="320"/>
      <c r="U40" s="453"/>
      <c r="V40" s="453"/>
      <c r="W40" s="453"/>
      <c r="X40" s="453"/>
      <c r="Y40" s="448"/>
      <c r="Z40" s="448"/>
      <c r="AA40" s="310"/>
      <c r="AB40" s="310"/>
      <c r="AC40" s="310"/>
      <c r="AD40" s="157"/>
      <c r="AE40" s="157"/>
      <c r="AF40" s="157"/>
      <c r="AG40" s="157"/>
      <c r="AH40" s="212"/>
      <c r="AI40" s="212"/>
      <c r="AJ40" s="212"/>
      <c r="AK40" s="311"/>
      <c r="AL40" s="328">
        <f t="shared" si="1"/>
        <v>0</v>
      </c>
      <c r="AM40" s="47"/>
      <c r="AN40" s="47"/>
      <c r="AO40" s="47"/>
    </row>
    <row r="41" spans="1:41">
      <c r="A41" s="2" t="s">
        <v>35</v>
      </c>
      <c r="B41" s="213"/>
      <c r="C41" s="194">
        <v>1</v>
      </c>
      <c r="D41" s="296"/>
      <c r="E41" s="317"/>
      <c r="F41" s="317">
        <v>1</v>
      </c>
      <c r="G41" s="317">
        <v>1</v>
      </c>
      <c r="H41" s="318"/>
      <c r="I41" s="318"/>
      <c r="J41" s="318"/>
      <c r="K41" s="318"/>
      <c r="L41" s="413"/>
      <c r="M41" s="413"/>
      <c r="N41" s="413"/>
      <c r="O41" s="319"/>
      <c r="P41" s="319"/>
      <c r="Q41" s="320"/>
      <c r="R41" s="320"/>
      <c r="S41" s="320"/>
      <c r="T41" s="320"/>
      <c r="U41" s="453"/>
      <c r="V41" s="453"/>
      <c r="W41" s="453">
        <v>1</v>
      </c>
      <c r="X41" s="453"/>
      <c r="Y41" s="448">
        <v>1</v>
      </c>
      <c r="Z41" s="448"/>
      <c r="AA41" s="310"/>
      <c r="AB41" s="310"/>
      <c r="AC41" s="310"/>
      <c r="AD41" s="157"/>
      <c r="AE41" s="157"/>
      <c r="AF41" s="157"/>
      <c r="AG41" s="157"/>
      <c r="AH41" s="212"/>
      <c r="AI41" s="212"/>
      <c r="AJ41" s="212"/>
      <c r="AK41" s="311"/>
      <c r="AL41" s="328">
        <f t="shared" si="1"/>
        <v>5</v>
      </c>
      <c r="AM41" s="48"/>
      <c r="AN41" s="47"/>
      <c r="AO41" s="47"/>
    </row>
    <row r="42" spans="1:41">
      <c r="A42" s="2" t="s">
        <v>36</v>
      </c>
      <c r="B42" s="213"/>
      <c r="C42" s="194"/>
      <c r="D42" s="296">
        <v>1</v>
      </c>
      <c r="E42" s="317"/>
      <c r="F42" s="317"/>
      <c r="G42" s="317"/>
      <c r="H42" s="321">
        <v>1</v>
      </c>
      <c r="I42" s="321"/>
      <c r="J42" s="321">
        <v>1</v>
      </c>
      <c r="K42" s="321"/>
      <c r="L42" s="407">
        <v>1</v>
      </c>
      <c r="M42" s="407"/>
      <c r="N42" s="407"/>
      <c r="O42" s="309"/>
      <c r="P42" s="309"/>
      <c r="Q42" s="226"/>
      <c r="R42" s="226"/>
      <c r="S42" s="226"/>
      <c r="T42" s="226"/>
      <c r="U42" s="447"/>
      <c r="V42" s="447"/>
      <c r="W42" s="447"/>
      <c r="X42" s="447"/>
      <c r="Y42" s="448"/>
      <c r="Z42" s="448"/>
      <c r="AA42" s="310"/>
      <c r="AB42" s="310"/>
      <c r="AC42" s="310"/>
      <c r="AD42" s="157"/>
      <c r="AE42" s="157"/>
      <c r="AF42" s="157"/>
      <c r="AG42" s="157"/>
      <c r="AH42" s="212"/>
      <c r="AI42" s="212"/>
      <c r="AJ42" s="212"/>
      <c r="AK42" s="311"/>
      <c r="AL42" s="328">
        <f t="shared" si="1"/>
        <v>4</v>
      </c>
      <c r="AM42" s="48"/>
      <c r="AN42" s="47"/>
      <c r="AO42" s="47"/>
    </row>
    <row r="43" spans="1:41">
      <c r="A43" s="2" t="s">
        <v>37</v>
      </c>
      <c r="B43" s="213">
        <v>1</v>
      </c>
      <c r="C43" s="194"/>
      <c r="D43" s="296"/>
      <c r="E43" s="317">
        <v>1</v>
      </c>
      <c r="F43" s="317">
        <v>1</v>
      </c>
      <c r="G43" s="317">
        <v>1</v>
      </c>
      <c r="H43" s="318"/>
      <c r="I43" s="318">
        <v>1</v>
      </c>
      <c r="J43" s="318">
        <v>1</v>
      </c>
      <c r="K43" s="318">
        <v>1</v>
      </c>
      <c r="L43" s="413"/>
      <c r="M43" s="413"/>
      <c r="N43" s="413"/>
      <c r="O43" s="319"/>
      <c r="P43" s="319"/>
      <c r="Q43" s="320"/>
      <c r="R43" s="320"/>
      <c r="S43" s="320"/>
      <c r="T43" s="320"/>
      <c r="U43" s="453"/>
      <c r="V43" s="453"/>
      <c r="W43" s="453"/>
      <c r="X43" s="453"/>
      <c r="Y43" s="448"/>
      <c r="Z43" s="448"/>
      <c r="AA43" s="310"/>
      <c r="AB43" s="310"/>
      <c r="AC43" s="310"/>
      <c r="AD43" s="157"/>
      <c r="AE43" s="157"/>
      <c r="AF43" s="157"/>
      <c r="AG43" s="157"/>
      <c r="AH43" s="212"/>
      <c r="AI43" s="212"/>
      <c r="AJ43" s="212"/>
      <c r="AK43" s="311"/>
      <c r="AL43" s="328">
        <f t="shared" si="1"/>
        <v>7</v>
      </c>
      <c r="AM43" s="47"/>
      <c r="AN43" s="47"/>
      <c r="AO43" s="47"/>
    </row>
    <row r="44" spans="1:41">
      <c r="A44" s="2" t="s">
        <v>38</v>
      </c>
      <c r="B44" s="213"/>
      <c r="C44" s="194"/>
      <c r="D44" s="296"/>
      <c r="E44" s="317"/>
      <c r="F44" s="317"/>
      <c r="G44" s="317"/>
      <c r="H44" s="318"/>
      <c r="I44" s="318"/>
      <c r="J44" s="318"/>
      <c r="K44" s="318"/>
      <c r="L44" s="413"/>
      <c r="M44" s="413"/>
      <c r="N44" s="413"/>
      <c r="O44" s="319"/>
      <c r="P44" s="319"/>
      <c r="Q44" s="320"/>
      <c r="R44" s="320"/>
      <c r="S44" s="320"/>
      <c r="T44" s="320"/>
      <c r="U44" s="453"/>
      <c r="V44" s="453"/>
      <c r="W44" s="453"/>
      <c r="X44" s="453"/>
      <c r="Y44" s="448"/>
      <c r="Z44" s="448"/>
      <c r="AA44" s="310"/>
      <c r="AB44" s="310"/>
      <c r="AC44" s="310"/>
      <c r="AD44" s="157"/>
      <c r="AE44" s="157"/>
      <c r="AF44" s="157"/>
      <c r="AG44" s="157"/>
      <c r="AH44" s="212"/>
      <c r="AI44" s="212"/>
      <c r="AJ44" s="212"/>
      <c r="AK44" s="311"/>
      <c r="AL44" s="328">
        <f t="shared" si="1"/>
        <v>0</v>
      </c>
      <c r="AM44" s="47"/>
      <c r="AN44" s="47"/>
      <c r="AO44" s="47"/>
    </row>
    <row r="45" spans="1:41">
      <c r="A45" s="145" t="s">
        <v>39</v>
      </c>
      <c r="B45" s="213"/>
      <c r="C45" s="194"/>
      <c r="D45" s="296"/>
      <c r="E45" s="317"/>
      <c r="F45" s="317"/>
      <c r="G45" s="317"/>
      <c r="H45" s="318"/>
      <c r="I45" s="318"/>
      <c r="J45" s="318"/>
      <c r="K45" s="318"/>
      <c r="L45" s="413"/>
      <c r="M45" s="413"/>
      <c r="N45" s="413"/>
      <c r="O45" s="319"/>
      <c r="P45" s="319"/>
      <c r="Q45" s="320"/>
      <c r="R45" s="320"/>
      <c r="S45" s="320"/>
      <c r="T45" s="320"/>
      <c r="U45" s="453"/>
      <c r="V45" s="453"/>
      <c r="W45" s="453"/>
      <c r="X45" s="453"/>
      <c r="Y45" s="448"/>
      <c r="Z45" s="448"/>
      <c r="AA45" s="310"/>
      <c r="AB45" s="310"/>
      <c r="AC45" s="310"/>
      <c r="AD45" s="157"/>
      <c r="AE45" s="157"/>
      <c r="AF45" s="157"/>
      <c r="AG45" s="157"/>
      <c r="AH45" s="212"/>
      <c r="AI45" s="212"/>
      <c r="AJ45" s="212"/>
      <c r="AK45" s="311"/>
      <c r="AL45" s="328">
        <f t="shared" si="1"/>
        <v>0</v>
      </c>
      <c r="AM45" s="47"/>
      <c r="AN45" s="47"/>
      <c r="AO45" s="47"/>
    </row>
    <row r="46" spans="1:41">
      <c r="A46" s="147" t="s">
        <v>40</v>
      </c>
      <c r="B46" s="213"/>
      <c r="C46" s="194"/>
      <c r="D46" s="296">
        <v>1</v>
      </c>
      <c r="E46" s="317"/>
      <c r="F46" s="317"/>
      <c r="G46" s="317"/>
      <c r="H46" s="318"/>
      <c r="I46" s="318"/>
      <c r="J46" s="318"/>
      <c r="K46" s="318"/>
      <c r="L46" s="413">
        <v>1</v>
      </c>
      <c r="M46" s="413"/>
      <c r="N46" s="413"/>
      <c r="O46" s="319"/>
      <c r="P46" s="319"/>
      <c r="Q46" s="320"/>
      <c r="R46" s="320"/>
      <c r="S46" s="320"/>
      <c r="T46" s="320"/>
      <c r="U46" s="453"/>
      <c r="V46" s="453"/>
      <c r="W46" s="453"/>
      <c r="X46" s="453">
        <v>1</v>
      </c>
      <c r="Y46" s="448"/>
      <c r="Z46" s="448"/>
      <c r="AA46" s="310"/>
      <c r="AB46" s="310"/>
      <c r="AC46" s="310"/>
      <c r="AD46" s="157"/>
      <c r="AE46" s="157"/>
      <c r="AF46" s="157"/>
      <c r="AG46" s="157"/>
      <c r="AH46" s="212"/>
      <c r="AI46" s="212"/>
      <c r="AJ46" s="212"/>
      <c r="AK46" s="311"/>
      <c r="AL46" s="328">
        <f t="shared" si="1"/>
        <v>3</v>
      </c>
      <c r="AM46" s="47"/>
      <c r="AN46" s="47"/>
      <c r="AO46" s="47"/>
    </row>
    <row r="47" spans="1:41">
      <c r="A47" s="246" t="s">
        <v>62</v>
      </c>
      <c r="B47" s="213"/>
      <c r="C47" s="194"/>
      <c r="D47" s="296"/>
      <c r="E47" s="317"/>
      <c r="F47" s="317"/>
      <c r="G47" s="317"/>
      <c r="H47" s="318"/>
      <c r="I47" s="318"/>
      <c r="J47" s="318"/>
      <c r="K47" s="318"/>
      <c r="L47" s="413"/>
      <c r="M47" s="413"/>
      <c r="N47" s="413"/>
      <c r="O47" s="319"/>
      <c r="P47" s="319"/>
      <c r="Q47" s="320"/>
      <c r="R47" s="320"/>
      <c r="S47" s="320"/>
      <c r="T47" s="320"/>
      <c r="U47" s="453"/>
      <c r="V47" s="453"/>
      <c r="W47" s="453"/>
      <c r="X47" s="453"/>
      <c r="Y47" s="448"/>
      <c r="Z47" s="448"/>
      <c r="AA47" s="310"/>
      <c r="AB47" s="310"/>
      <c r="AC47" s="310"/>
      <c r="AD47" s="157"/>
      <c r="AE47" s="157"/>
      <c r="AF47" s="157"/>
      <c r="AG47" s="157"/>
      <c r="AH47" s="212"/>
      <c r="AI47" s="212"/>
      <c r="AJ47" s="212"/>
      <c r="AK47" s="311"/>
      <c r="AL47" s="328">
        <f t="shared" si="1"/>
        <v>0</v>
      </c>
      <c r="AM47" s="47"/>
      <c r="AN47" s="47"/>
      <c r="AO47" s="47"/>
    </row>
    <row r="48" spans="1:41">
      <c r="A48" s="245" t="s">
        <v>7</v>
      </c>
      <c r="B48" s="213"/>
      <c r="C48" s="194"/>
      <c r="D48" s="296"/>
      <c r="E48" s="317"/>
      <c r="F48" s="317"/>
      <c r="G48" s="317"/>
      <c r="H48" s="318"/>
      <c r="I48" s="318"/>
      <c r="J48" s="318"/>
      <c r="K48" s="318"/>
      <c r="L48" s="413"/>
      <c r="M48" s="413"/>
      <c r="N48" s="413"/>
      <c r="O48" s="319"/>
      <c r="P48" s="319"/>
      <c r="Q48" s="320"/>
      <c r="R48" s="320"/>
      <c r="S48" s="320"/>
      <c r="T48" s="320"/>
      <c r="U48" s="453"/>
      <c r="V48" s="453"/>
      <c r="W48" s="453"/>
      <c r="X48" s="453"/>
      <c r="Y48" s="448"/>
      <c r="Z48" s="448"/>
      <c r="AA48" s="310"/>
      <c r="AB48" s="310"/>
      <c r="AC48" s="310"/>
      <c r="AD48" s="157"/>
      <c r="AE48" s="157"/>
      <c r="AF48" s="157"/>
      <c r="AG48" s="157"/>
      <c r="AH48" s="212"/>
      <c r="AI48" s="212"/>
      <c r="AJ48" s="212"/>
      <c r="AK48" s="311"/>
      <c r="AL48" s="328">
        <f t="shared" si="1"/>
        <v>0</v>
      </c>
      <c r="AM48" s="48"/>
      <c r="AN48" s="48"/>
      <c r="AO48" s="48"/>
    </row>
    <row r="49" spans="1:41">
      <c r="A49" s="243" t="s">
        <v>11</v>
      </c>
      <c r="B49" s="213"/>
      <c r="C49" s="194"/>
      <c r="D49" s="296"/>
      <c r="E49" s="317"/>
      <c r="F49" s="317"/>
      <c r="G49" s="317"/>
      <c r="H49" s="318"/>
      <c r="I49" s="318">
        <v>1</v>
      </c>
      <c r="J49" s="318"/>
      <c r="K49" s="318"/>
      <c r="L49" s="413"/>
      <c r="M49" s="413"/>
      <c r="N49" s="413"/>
      <c r="O49" s="319"/>
      <c r="P49" s="319"/>
      <c r="Q49" s="320"/>
      <c r="R49" s="320"/>
      <c r="S49" s="320"/>
      <c r="T49" s="320"/>
      <c r="U49" s="453"/>
      <c r="V49" s="453"/>
      <c r="W49" s="453"/>
      <c r="X49" s="453"/>
      <c r="Y49" s="448"/>
      <c r="Z49" s="448"/>
      <c r="AA49" s="310"/>
      <c r="AB49" s="310"/>
      <c r="AC49" s="310"/>
      <c r="AD49" s="157"/>
      <c r="AE49" s="157"/>
      <c r="AF49" s="157"/>
      <c r="AG49" s="157"/>
      <c r="AH49" s="212"/>
      <c r="AI49" s="212"/>
      <c r="AJ49" s="212"/>
      <c r="AK49" s="311"/>
      <c r="AL49" s="328">
        <f t="shared" si="1"/>
        <v>1</v>
      </c>
      <c r="AM49" s="48"/>
      <c r="AN49" s="48"/>
      <c r="AO49" s="48"/>
    </row>
    <row r="50" spans="1:41">
      <c r="A50" s="243" t="s">
        <v>132</v>
      </c>
      <c r="B50" s="213"/>
      <c r="C50" s="194"/>
      <c r="D50" s="296"/>
      <c r="E50" s="317"/>
      <c r="F50" s="317"/>
      <c r="G50" s="317"/>
      <c r="H50" s="318"/>
      <c r="I50" s="318"/>
      <c r="J50" s="318"/>
      <c r="K50" s="318"/>
      <c r="L50" s="413"/>
      <c r="M50" s="413"/>
      <c r="N50" s="413"/>
      <c r="O50" s="319"/>
      <c r="P50" s="319"/>
      <c r="Q50" s="320"/>
      <c r="R50" s="320"/>
      <c r="S50" s="320"/>
      <c r="T50" s="320"/>
      <c r="U50" s="453"/>
      <c r="V50" s="453"/>
      <c r="W50" s="453"/>
      <c r="X50" s="453"/>
      <c r="Y50" s="448"/>
      <c r="Z50" s="448"/>
      <c r="AA50" s="310"/>
      <c r="AB50" s="310"/>
      <c r="AC50" s="310"/>
      <c r="AD50" s="157"/>
      <c r="AE50" s="157"/>
      <c r="AF50" s="157"/>
      <c r="AG50" s="157"/>
      <c r="AH50" s="212"/>
      <c r="AI50" s="212"/>
      <c r="AJ50" s="212"/>
      <c r="AK50" s="311"/>
      <c r="AL50" s="328">
        <f t="shared" si="1"/>
        <v>0</v>
      </c>
      <c r="AM50" s="48"/>
      <c r="AN50" s="48"/>
      <c r="AO50" s="48"/>
    </row>
    <row r="51" spans="1:41">
      <c r="A51" s="244" t="s">
        <v>58</v>
      </c>
      <c r="B51" s="213"/>
      <c r="C51" s="194">
        <v>1</v>
      </c>
      <c r="D51" s="296">
        <v>1</v>
      </c>
      <c r="E51" s="317">
        <v>1</v>
      </c>
      <c r="F51" s="317">
        <v>1</v>
      </c>
      <c r="G51" s="317"/>
      <c r="H51" s="318">
        <v>1</v>
      </c>
      <c r="I51" s="318"/>
      <c r="J51" s="318"/>
      <c r="K51" s="318">
        <v>1</v>
      </c>
      <c r="L51" s="413"/>
      <c r="M51" s="413"/>
      <c r="N51" s="413"/>
      <c r="O51" s="319"/>
      <c r="P51" s="319"/>
      <c r="Q51" s="320"/>
      <c r="R51" s="320"/>
      <c r="S51" s="320"/>
      <c r="T51" s="320"/>
      <c r="U51" s="453"/>
      <c r="V51" s="453">
        <v>1</v>
      </c>
      <c r="W51" s="453"/>
      <c r="X51" s="453">
        <v>1</v>
      </c>
      <c r="Y51" s="448"/>
      <c r="Z51" s="448"/>
      <c r="AA51" s="310"/>
      <c r="AB51" s="310"/>
      <c r="AC51" s="310"/>
      <c r="AD51" s="157"/>
      <c r="AE51" s="157"/>
      <c r="AF51" s="157"/>
      <c r="AG51" s="157"/>
      <c r="AH51" s="212"/>
      <c r="AI51" s="212"/>
      <c r="AJ51" s="212"/>
      <c r="AK51" s="311"/>
      <c r="AL51" s="328">
        <f t="shared" si="1"/>
        <v>8</v>
      </c>
      <c r="AM51" s="48"/>
      <c r="AN51" s="48"/>
      <c r="AO51" s="48"/>
    </row>
    <row r="52" spans="1:41">
      <c r="A52" s="339" t="s">
        <v>178</v>
      </c>
      <c r="B52" s="213"/>
      <c r="C52" s="194"/>
      <c r="D52" s="296"/>
      <c r="E52" s="317"/>
      <c r="F52" s="317"/>
      <c r="G52" s="317">
        <v>1</v>
      </c>
      <c r="H52" s="318">
        <v>1</v>
      </c>
      <c r="I52" s="318"/>
      <c r="J52" s="318">
        <v>1</v>
      </c>
      <c r="K52" s="318"/>
      <c r="L52" s="413">
        <v>1</v>
      </c>
      <c r="M52" s="413">
        <v>1</v>
      </c>
      <c r="N52" s="413">
        <v>1</v>
      </c>
      <c r="O52" s="319"/>
      <c r="P52" s="319"/>
      <c r="Q52" s="320"/>
      <c r="R52" s="320"/>
      <c r="S52" s="320"/>
      <c r="T52" s="320"/>
      <c r="U52" s="453"/>
      <c r="V52" s="453"/>
      <c r="W52" s="453">
        <v>1</v>
      </c>
      <c r="X52" s="453"/>
      <c r="Y52" s="448">
        <v>1</v>
      </c>
      <c r="Z52" s="448">
        <v>1</v>
      </c>
      <c r="AA52" s="310"/>
      <c r="AB52" s="310"/>
      <c r="AC52" s="310"/>
      <c r="AD52" s="157"/>
      <c r="AE52" s="157"/>
      <c r="AF52" s="157"/>
      <c r="AG52" s="157"/>
      <c r="AH52" s="212"/>
      <c r="AI52" s="212"/>
      <c r="AJ52" s="212"/>
      <c r="AK52" s="311"/>
      <c r="AL52" s="328">
        <f t="shared" si="1"/>
        <v>9</v>
      </c>
      <c r="AM52" s="48"/>
      <c r="AN52" s="48"/>
      <c r="AO52" s="48"/>
    </row>
    <row r="53" spans="1:41">
      <c r="A53" s="374" t="s">
        <v>179</v>
      </c>
      <c r="B53" s="213"/>
      <c r="C53" s="194"/>
      <c r="D53" s="343"/>
      <c r="E53" s="344"/>
      <c r="F53" s="344"/>
      <c r="G53" s="344">
        <v>1</v>
      </c>
      <c r="H53" s="345">
        <v>1</v>
      </c>
      <c r="I53" s="345">
        <v>1</v>
      </c>
      <c r="J53" s="345">
        <v>1</v>
      </c>
      <c r="K53" s="345">
        <v>1</v>
      </c>
      <c r="L53" s="346">
        <v>1</v>
      </c>
      <c r="M53" s="346">
        <v>2</v>
      </c>
      <c r="N53" s="346"/>
      <c r="O53" s="346"/>
      <c r="P53" s="346"/>
      <c r="Q53" s="347"/>
      <c r="R53" s="347"/>
      <c r="S53" s="347"/>
      <c r="T53" s="347"/>
      <c r="U53" s="348">
        <v>1</v>
      </c>
      <c r="V53" s="348">
        <v>1</v>
      </c>
      <c r="W53" s="348">
        <v>1</v>
      </c>
      <c r="X53" s="348"/>
      <c r="Y53" s="349">
        <v>1</v>
      </c>
      <c r="Z53" s="349">
        <v>1</v>
      </c>
      <c r="AA53" s="349"/>
      <c r="AB53" s="349"/>
      <c r="AC53" s="349"/>
      <c r="AD53" s="158"/>
      <c r="AE53" s="158"/>
      <c r="AF53" s="158"/>
      <c r="AG53" s="158"/>
      <c r="AH53" s="217"/>
      <c r="AI53" s="217"/>
      <c r="AJ53" s="217"/>
      <c r="AK53" s="350"/>
      <c r="AL53" s="328">
        <f t="shared" si="1"/>
        <v>13</v>
      </c>
      <c r="AM53" s="49"/>
      <c r="AN53" s="49"/>
      <c r="AO53" s="49"/>
    </row>
    <row r="54" spans="1:41">
      <c r="A54" s="375"/>
      <c r="B54" s="209">
        <f t="shared" ref="B54:AL54" si="2">SUM(B4:B53)</f>
        <v>16</v>
      </c>
      <c r="C54" s="210">
        <f t="shared" si="2"/>
        <v>16</v>
      </c>
      <c r="D54" s="210">
        <f t="shared" si="2"/>
        <v>16</v>
      </c>
      <c r="E54" s="149">
        <f t="shared" si="2"/>
        <v>16</v>
      </c>
      <c r="F54" s="149">
        <f t="shared" si="2"/>
        <v>16</v>
      </c>
      <c r="G54" s="149">
        <f t="shared" si="2"/>
        <v>16</v>
      </c>
      <c r="H54" s="149">
        <f t="shared" si="2"/>
        <v>16</v>
      </c>
      <c r="I54" s="149">
        <f t="shared" si="2"/>
        <v>16</v>
      </c>
      <c r="J54" s="149">
        <f t="shared" si="2"/>
        <v>20</v>
      </c>
      <c r="K54" s="149">
        <f t="shared" si="2"/>
        <v>16</v>
      </c>
      <c r="L54" s="149">
        <f t="shared" si="2"/>
        <v>20</v>
      </c>
      <c r="M54" s="149">
        <f t="shared" si="2"/>
        <v>20</v>
      </c>
      <c r="N54" s="149">
        <f t="shared" si="2"/>
        <v>16</v>
      </c>
      <c r="O54" s="149">
        <f t="shared" si="2"/>
        <v>0</v>
      </c>
      <c r="P54" s="149">
        <f t="shared" si="2"/>
        <v>0</v>
      </c>
      <c r="Q54" s="149">
        <f t="shared" si="2"/>
        <v>0</v>
      </c>
      <c r="R54" s="149">
        <f t="shared" si="2"/>
        <v>0</v>
      </c>
      <c r="S54" s="149">
        <f t="shared" si="2"/>
        <v>0</v>
      </c>
      <c r="T54" s="149">
        <f t="shared" si="2"/>
        <v>0</v>
      </c>
      <c r="U54" s="149">
        <f t="shared" si="2"/>
        <v>12</v>
      </c>
      <c r="V54" s="149">
        <f t="shared" si="2"/>
        <v>12</v>
      </c>
      <c r="W54" s="149">
        <f t="shared" si="2"/>
        <v>16</v>
      </c>
      <c r="X54" s="149">
        <f t="shared" si="2"/>
        <v>16</v>
      </c>
      <c r="Y54" s="149">
        <f t="shared" si="2"/>
        <v>16</v>
      </c>
      <c r="Z54" s="149">
        <f t="shared" si="2"/>
        <v>8</v>
      </c>
      <c r="AA54" s="149">
        <f t="shared" si="2"/>
        <v>0</v>
      </c>
      <c r="AB54" s="149">
        <f t="shared" si="2"/>
        <v>0</v>
      </c>
      <c r="AC54" s="149">
        <f t="shared" si="2"/>
        <v>0</v>
      </c>
      <c r="AD54" s="149">
        <f t="shared" si="2"/>
        <v>0</v>
      </c>
      <c r="AE54" s="149">
        <f t="shared" si="2"/>
        <v>0</v>
      </c>
      <c r="AF54" s="149">
        <f t="shared" si="2"/>
        <v>0</v>
      </c>
      <c r="AG54" s="149">
        <f t="shared" si="2"/>
        <v>0</v>
      </c>
      <c r="AH54" s="149">
        <f t="shared" si="2"/>
        <v>0</v>
      </c>
      <c r="AI54" s="149">
        <f t="shared" si="2"/>
        <v>0</v>
      </c>
      <c r="AJ54" s="149">
        <f t="shared" si="2"/>
        <v>0</v>
      </c>
      <c r="AK54" s="149">
        <f t="shared" si="2"/>
        <v>0</v>
      </c>
      <c r="AL54" s="326">
        <f t="shared" si="2"/>
        <v>300</v>
      </c>
      <c r="AM54" s="47"/>
      <c r="AN54" s="47"/>
      <c r="AO54" s="47"/>
    </row>
    <row r="55" spans="1:41">
      <c r="A55" s="71"/>
      <c r="B55" s="218"/>
      <c r="C55" s="48"/>
      <c r="D55" s="239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223"/>
      <c r="R55" s="222"/>
      <c r="S55" s="222"/>
      <c r="T55" s="222"/>
      <c r="U55" s="232"/>
      <c r="V55" s="232"/>
      <c r="W55" s="232"/>
      <c r="X55" s="232"/>
      <c r="Y55" s="47"/>
      <c r="Z55" s="47"/>
      <c r="AA55" s="47"/>
      <c r="AB55" s="47"/>
      <c r="AC55" s="47"/>
      <c r="AD55" s="50"/>
      <c r="AE55" s="50"/>
      <c r="AF55" s="50"/>
      <c r="AG55" s="50"/>
      <c r="AH55" s="50"/>
      <c r="AI55" s="47"/>
      <c r="AJ55" s="47"/>
      <c r="AK55" s="47"/>
      <c r="AL55" s="329">
        <f>AVERAGE(AL4:AL46)</f>
        <v>6.2558139534883717</v>
      </c>
      <c r="AM55" s="54" t="s">
        <v>160</v>
      </c>
      <c r="AN55" s="47"/>
      <c r="AO55" s="47"/>
    </row>
    <row r="56" spans="1:41">
      <c r="A56" s="297" t="s">
        <v>42</v>
      </c>
      <c r="B56" s="218"/>
      <c r="C56" s="48"/>
      <c r="D56" s="23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223"/>
      <c r="R56" s="224"/>
      <c r="S56" s="224"/>
      <c r="T56" s="224"/>
      <c r="U56" s="234"/>
      <c r="V56" s="234"/>
      <c r="W56" s="234"/>
      <c r="X56" s="234"/>
      <c r="Y56" s="48"/>
      <c r="Z56" s="48"/>
      <c r="AA56" s="48"/>
      <c r="AB56" s="48"/>
      <c r="AC56" s="48"/>
      <c r="AD56" s="50"/>
      <c r="AE56" s="51"/>
      <c r="AF56" s="51"/>
      <c r="AG56" s="51"/>
      <c r="AH56" s="51"/>
      <c r="AI56" s="48"/>
      <c r="AJ56" s="71"/>
      <c r="AK56" s="48"/>
      <c r="AL56" s="50"/>
      <c r="AM56" s="54"/>
      <c r="AN56" s="47"/>
      <c r="AO56" s="47"/>
    </row>
    <row r="57" spans="1:41">
      <c r="A57" s="298" t="s">
        <v>175</v>
      </c>
      <c r="B57" s="218"/>
      <c r="C57" s="48"/>
      <c r="D57" s="238"/>
      <c r="E57" s="48"/>
      <c r="F57" s="48"/>
      <c r="G57" s="48"/>
      <c r="H57" s="48"/>
      <c r="I57" s="48"/>
      <c r="J57" s="47"/>
      <c r="K57" s="48"/>
      <c r="L57" s="47"/>
      <c r="M57" s="48"/>
      <c r="N57" s="48"/>
      <c r="O57" s="48"/>
      <c r="P57" s="48"/>
      <c r="Q57" s="225"/>
      <c r="R57" s="222"/>
      <c r="S57" s="224"/>
      <c r="T57" s="224"/>
      <c r="U57" s="232"/>
      <c r="V57" s="234"/>
      <c r="W57" s="234"/>
      <c r="X57" s="234"/>
      <c r="Y57" s="48"/>
      <c r="Z57" s="48"/>
      <c r="AA57" s="48"/>
      <c r="AB57" s="48"/>
      <c r="AC57" s="48"/>
      <c r="AD57" s="51"/>
      <c r="AE57" s="50"/>
      <c r="AF57" s="50"/>
      <c r="AG57" s="50"/>
      <c r="AH57" s="50"/>
      <c r="AI57" s="48"/>
      <c r="AJ57" s="71"/>
      <c r="AK57" s="48"/>
      <c r="AL57" s="50"/>
      <c r="AM57" s="53" t="s">
        <v>120</v>
      </c>
      <c r="AN57" s="47"/>
      <c r="AO57" s="188"/>
    </row>
    <row r="58" spans="1:41">
      <c r="A58" s="298" t="s">
        <v>144</v>
      </c>
      <c r="B58" s="218"/>
      <c r="C58" s="48"/>
      <c r="D58" s="239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223"/>
      <c r="R58" s="222"/>
      <c r="S58" s="222"/>
      <c r="T58" s="222"/>
      <c r="U58" s="232"/>
      <c r="V58" s="232"/>
      <c r="W58" s="232"/>
      <c r="X58" s="232"/>
      <c r="Y58" s="47"/>
      <c r="Z58" s="47"/>
      <c r="AA58" s="47"/>
      <c r="AB58" s="47"/>
      <c r="AC58" s="47"/>
      <c r="AD58" s="50"/>
      <c r="AE58" s="50"/>
      <c r="AF58" s="50"/>
      <c r="AG58" s="50"/>
      <c r="AH58" s="50"/>
      <c r="AI58" s="47"/>
      <c r="AJ58" s="47"/>
      <c r="AK58" s="47"/>
      <c r="AL58" s="50"/>
      <c r="AM58" s="219" t="s">
        <v>121</v>
      </c>
      <c r="AN58" s="47" t="s">
        <v>124</v>
      </c>
      <c r="AO58" s="186"/>
    </row>
    <row r="59" spans="1:41">
      <c r="A59" s="298" t="s">
        <v>176</v>
      </c>
      <c r="B59" s="218"/>
      <c r="C59" s="48"/>
      <c r="D59" s="23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223"/>
      <c r="R59" s="224"/>
      <c r="S59" s="224"/>
      <c r="T59" s="224"/>
      <c r="U59" s="234"/>
      <c r="V59" s="234"/>
      <c r="W59" s="234"/>
      <c r="X59" s="234"/>
      <c r="Y59" s="48"/>
      <c r="Z59" s="48"/>
      <c r="AA59" s="48"/>
      <c r="AB59" s="48"/>
      <c r="AC59" s="48"/>
      <c r="AD59" s="51"/>
      <c r="AE59" s="51"/>
      <c r="AF59" s="51"/>
      <c r="AG59" s="50"/>
      <c r="AH59" s="51"/>
      <c r="AI59" s="48"/>
      <c r="AJ59" s="48"/>
      <c r="AK59" s="48"/>
      <c r="AL59" s="326"/>
      <c r="AM59" s="219" t="s">
        <v>122</v>
      </c>
      <c r="AN59" s="47" t="s">
        <v>124</v>
      </c>
      <c r="AO59" s="47"/>
    </row>
    <row r="60" spans="1:41">
      <c r="A60" s="298" t="s">
        <v>177</v>
      </c>
      <c r="B60" s="218"/>
      <c r="C60" s="48"/>
      <c r="D60" s="238"/>
      <c r="E60" s="48"/>
      <c r="F60" s="48"/>
      <c r="G60" s="48"/>
      <c r="H60" s="48"/>
      <c r="I60" s="48"/>
      <c r="J60" s="47"/>
      <c r="K60" s="48"/>
      <c r="L60" s="47"/>
      <c r="M60" s="48"/>
      <c r="N60" s="48"/>
      <c r="O60" s="48"/>
      <c r="P60" s="48"/>
      <c r="Q60" s="223"/>
      <c r="R60" s="222"/>
      <c r="S60" s="224"/>
      <c r="T60" s="224"/>
      <c r="U60" s="232"/>
      <c r="V60" s="234"/>
      <c r="W60" s="234"/>
      <c r="X60" s="234"/>
      <c r="Y60" s="47"/>
      <c r="Z60" s="48"/>
      <c r="AA60" s="48"/>
      <c r="AB60" s="48"/>
      <c r="AC60" s="48"/>
      <c r="AD60" s="50"/>
      <c r="AE60" s="51"/>
      <c r="AF60" s="51"/>
      <c r="AG60" s="51"/>
      <c r="AH60" s="51"/>
      <c r="AI60" s="47"/>
      <c r="AJ60" s="71"/>
      <c r="AK60" s="48"/>
      <c r="AL60" s="326"/>
      <c r="AM60" s="53" t="s">
        <v>123</v>
      </c>
      <c r="AN60" s="47"/>
      <c r="AO60" s="47"/>
    </row>
    <row r="61" spans="1:41">
      <c r="A61" s="298" t="s">
        <v>223</v>
      </c>
      <c r="B61" s="218"/>
      <c r="C61" s="48"/>
      <c r="D61" s="23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223"/>
      <c r="R61" s="224"/>
      <c r="S61" s="224"/>
      <c r="T61" s="224"/>
      <c r="U61" s="234"/>
      <c r="V61" s="232"/>
      <c r="W61" s="234"/>
      <c r="X61" s="234"/>
      <c r="Y61" s="48"/>
      <c r="Z61" s="48"/>
      <c r="AA61" s="48"/>
      <c r="AB61" s="48"/>
      <c r="AC61" s="48"/>
      <c r="AD61" s="50"/>
      <c r="AE61" s="51"/>
      <c r="AF61" s="51"/>
      <c r="AG61" s="51"/>
      <c r="AH61" s="51"/>
      <c r="AI61" s="48"/>
      <c r="AJ61" s="71"/>
      <c r="AK61" s="48"/>
      <c r="AL61" s="326"/>
      <c r="AM61" s="219" t="s">
        <v>121</v>
      </c>
      <c r="AN61" s="47" t="s">
        <v>124</v>
      </c>
      <c r="AO61" s="47"/>
    </row>
    <row r="62" spans="1:41">
      <c r="A62" s="299" t="s">
        <v>224</v>
      </c>
      <c r="B62" s="218"/>
      <c r="C62" s="48"/>
      <c r="D62" s="239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223"/>
      <c r="R62" s="222"/>
      <c r="S62" s="222"/>
      <c r="T62" s="222"/>
      <c r="U62" s="232"/>
      <c r="V62" s="232"/>
      <c r="W62" s="232"/>
      <c r="X62" s="232"/>
      <c r="Y62" s="47"/>
      <c r="Z62" s="47"/>
      <c r="AA62" s="47"/>
      <c r="AB62" s="47"/>
      <c r="AC62" s="47"/>
      <c r="AD62" s="50"/>
      <c r="AE62" s="50"/>
      <c r="AF62" s="50"/>
      <c r="AG62" s="50"/>
      <c r="AH62" s="50"/>
      <c r="AI62" s="47"/>
      <c r="AJ62" s="54"/>
      <c r="AK62" s="47"/>
      <c r="AL62" s="326"/>
      <c r="AM62" s="219" t="s">
        <v>122</v>
      </c>
      <c r="AN62" s="47" t="s">
        <v>124</v>
      </c>
      <c r="AO62" s="47"/>
    </row>
    <row r="63" spans="1:41">
      <c r="A63" s="67" t="s">
        <v>225</v>
      </c>
      <c r="B63" s="218"/>
      <c r="C63" s="48"/>
      <c r="D63" s="23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225"/>
      <c r="R63" s="224"/>
      <c r="S63" s="224"/>
      <c r="T63" s="224"/>
      <c r="U63" s="234"/>
      <c r="V63" s="234"/>
      <c r="W63" s="234"/>
      <c r="X63" s="234"/>
      <c r="Y63" s="48"/>
      <c r="Z63" s="48"/>
      <c r="AA63" s="48"/>
      <c r="AB63" s="48"/>
      <c r="AC63" s="48"/>
      <c r="AD63" s="51"/>
      <c r="AE63" s="51"/>
      <c r="AF63" s="51"/>
      <c r="AG63" s="51"/>
      <c r="AH63" s="51"/>
      <c r="AI63" s="48"/>
      <c r="AJ63" s="48"/>
      <c r="AK63" s="48"/>
      <c r="AL63" s="326"/>
      <c r="AM63" s="47"/>
      <c r="AN63" s="47"/>
      <c r="AO63" s="47"/>
    </row>
    <row r="64" spans="1:41">
      <c r="A64" s="67" t="s">
        <v>142</v>
      </c>
      <c r="B64" s="218"/>
      <c r="C64" s="48"/>
      <c r="D64" s="23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225"/>
      <c r="R64" s="224"/>
      <c r="S64" s="224"/>
      <c r="T64" s="224"/>
      <c r="U64" s="234"/>
      <c r="V64" s="234"/>
      <c r="W64" s="234"/>
      <c r="X64" s="234"/>
      <c r="Y64" s="48"/>
      <c r="Z64" s="48"/>
      <c r="AA64" s="48"/>
      <c r="AB64" s="48"/>
      <c r="AC64" s="48"/>
      <c r="AD64" s="51"/>
      <c r="AE64" s="51"/>
      <c r="AF64" s="51"/>
      <c r="AG64" s="51"/>
      <c r="AH64" s="51"/>
      <c r="AI64" s="48"/>
      <c r="AJ64" s="48"/>
      <c r="AK64" s="48"/>
      <c r="AL64" s="330"/>
      <c r="AM64" s="47"/>
      <c r="AN64" s="47"/>
      <c r="AO64" s="47"/>
    </row>
    <row r="65" spans="1:40">
      <c r="A65" s="67" t="s">
        <v>143</v>
      </c>
      <c r="AM65" s="48"/>
      <c r="AN65" s="47"/>
    </row>
  </sheetData>
  <autoFilter ref="A3:AK54" xr:uid="{00000000-0009-0000-0000-000001000000}"/>
  <sortState xmlns:xlrd2="http://schemas.microsoft.com/office/spreadsheetml/2017/richdata2" ref="A4:G53">
    <sortCondition ref="A4"/>
  </sortState>
  <mergeCells count="8">
    <mergeCell ref="D2:G2"/>
    <mergeCell ref="L2:P2"/>
    <mergeCell ref="AD2:AG2"/>
    <mergeCell ref="AH2:AK2"/>
    <mergeCell ref="H2:K2"/>
    <mergeCell ref="Y2:AC2"/>
    <mergeCell ref="U2:X2"/>
    <mergeCell ref="Q2:T2"/>
  </mergeCells>
  <conditionalFormatting sqref="B54:AK54">
    <cfRule type="cellIs" dxfId="52" priority="6" operator="lessThan">
      <formula>8</formula>
    </cfRule>
  </conditionalFormatting>
  <conditionalFormatting sqref="AL6:AL53">
    <cfRule type="cellIs" dxfId="51" priority="5" operator="lessThan">
      <formula>1</formula>
    </cfRule>
  </conditionalFormatting>
  <conditionalFormatting sqref="AL4:AL53">
    <cfRule type="cellIs" dxfId="50" priority="1" operator="greaterThan">
      <formula>0</formula>
    </cfRule>
  </conditionalFormatting>
  <printOptions gridLines="1"/>
  <pageMargins left="0.25" right="0.25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2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58" sqref="F58"/>
    </sheetView>
  </sheetViews>
  <sheetFormatPr defaultColWidth="8.42578125" defaultRowHeight="15"/>
  <cols>
    <col min="1" max="1" width="19.5703125" style="14" customWidth="1"/>
    <col min="2" max="2" width="14.7109375" style="13" bestFit="1" customWidth="1"/>
    <col min="3" max="3" width="16.7109375" style="241" customWidth="1"/>
    <col min="4" max="5" width="14.7109375" style="13" bestFit="1" customWidth="1"/>
    <col min="6" max="6" width="12.5703125" style="13" customWidth="1"/>
    <col min="7" max="7" width="11.7109375" style="13" customWidth="1"/>
    <col min="8" max="8" width="11" style="13" customWidth="1"/>
    <col min="9" max="9" width="11.42578125" style="56" customWidth="1"/>
    <col min="10" max="10" width="12.85546875" style="13" customWidth="1"/>
    <col min="11" max="11" width="14.7109375" style="13" bestFit="1" customWidth="1"/>
    <col min="12" max="12" width="14.7109375" style="13" customWidth="1"/>
    <col min="13" max="13" width="13.42578125" style="13" customWidth="1"/>
    <col min="14" max="14" width="12" style="13" customWidth="1"/>
    <col min="15" max="15" width="13.7109375" style="13" bestFit="1" customWidth="1"/>
    <col min="16" max="16" width="12" style="13" customWidth="1"/>
    <col min="17" max="17" width="8.42578125" style="16"/>
    <col min="18" max="16384" width="8.42578125" style="13"/>
  </cols>
  <sheetData>
    <row r="1" spans="1:17">
      <c r="A1" s="12" t="s">
        <v>161</v>
      </c>
    </row>
    <row r="2" spans="1:17" s="46" customFormat="1" ht="39">
      <c r="A2" s="105"/>
      <c r="B2" s="97" t="s">
        <v>194</v>
      </c>
      <c r="C2" s="97" t="s">
        <v>185</v>
      </c>
      <c r="D2" s="97" t="s">
        <v>145</v>
      </c>
      <c r="E2" s="97" t="s">
        <v>147</v>
      </c>
      <c r="F2" s="97" t="s">
        <v>149</v>
      </c>
      <c r="G2" s="97" t="s">
        <v>43</v>
      </c>
      <c r="H2" s="99" t="s">
        <v>154</v>
      </c>
      <c r="I2" s="98" t="s">
        <v>173</v>
      </c>
      <c r="J2" s="99" t="s">
        <v>128</v>
      </c>
      <c r="K2" s="97" t="s">
        <v>64</v>
      </c>
      <c r="L2" s="99" t="s">
        <v>65</v>
      </c>
      <c r="M2" s="97" t="s">
        <v>44</v>
      </c>
      <c r="N2" s="99" t="s">
        <v>74</v>
      </c>
      <c r="O2" s="97" t="s">
        <v>73</v>
      </c>
      <c r="P2" s="290" t="s">
        <v>75</v>
      </c>
      <c r="Q2" s="100"/>
    </row>
    <row r="3" spans="1:17" s="15" customFormat="1">
      <c r="A3" s="106"/>
      <c r="B3" s="94" t="s">
        <v>146</v>
      </c>
      <c r="C3" s="94" t="s">
        <v>172</v>
      </c>
      <c r="D3" s="94">
        <v>43841</v>
      </c>
      <c r="E3" s="94" t="s">
        <v>148</v>
      </c>
      <c r="F3" s="95">
        <v>44379</v>
      </c>
      <c r="G3" s="95" t="s">
        <v>150</v>
      </c>
      <c r="H3" s="95" t="s">
        <v>130</v>
      </c>
      <c r="I3" s="96">
        <v>44290</v>
      </c>
      <c r="J3" s="95" t="s">
        <v>130</v>
      </c>
      <c r="K3" s="95" t="s">
        <v>151</v>
      </c>
      <c r="L3" s="95" t="s">
        <v>152</v>
      </c>
      <c r="M3" s="95" t="s">
        <v>153</v>
      </c>
      <c r="N3" s="179">
        <v>44325</v>
      </c>
      <c r="O3" s="175">
        <v>44539</v>
      </c>
      <c r="P3" s="291">
        <v>44539</v>
      </c>
      <c r="Q3" s="101" t="s">
        <v>0</v>
      </c>
    </row>
    <row r="4" spans="1:17">
      <c r="A4" s="4" t="s">
        <v>1</v>
      </c>
      <c r="B4" s="17">
        <v>1</v>
      </c>
      <c r="C4" s="17">
        <v>1</v>
      </c>
      <c r="D4" s="17"/>
      <c r="E4" s="17">
        <v>1</v>
      </c>
      <c r="F4" s="431"/>
      <c r="G4" s="43"/>
      <c r="H4" s="43"/>
      <c r="I4" s="57"/>
      <c r="J4" s="43"/>
      <c r="K4" s="43"/>
      <c r="L4" s="43"/>
      <c r="M4" s="43"/>
      <c r="N4" s="180"/>
      <c r="O4" s="176"/>
      <c r="P4" s="292"/>
      <c r="Q4" s="102">
        <f t="shared" ref="Q4:Q20" si="0">SUM(B4:M4)</f>
        <v>3</v>
      </c>
    </row>
    <row r="5" spans="1:17">
      <c r="A5" s="4" t="s">
        <v>2</v>
      </c>
      <c r="B5" s="17"/>
      <c r="C5" s="17">
        <v>1</v>
      </c>
      <c r="D5" s="17">
        <v>1</v>
      </c>
      <c r="E5" s="17">
        <v>1</v>
      </c>
      <c r="F5" s="431"/>
      <c r="G5" s="44"/>
      <c r="H5" s="44"/>
      <c r="I5" s="58"/>
      <c r="J5" s="44"/>
      <c r="K5" s="44"/>
      <c r="L5" s="44"/>
      <c r="M5" s="44"/>
      <c r="N5" s="180"/>
      <c r="O5" s="176"/>
      <c r="P5" s="292"/>
      <c r="Q5" s="102">
        <f t="shared" si="0"/>
        <v>3</v>
      </c>
    </row>
    <row r="6" spans="1:17">
      <c r="A6" s="2" t="s">
        <v>3</v>
      </c>
      <c r="B6" s="17"/>
      <c r="C6" s="17">
        <v>1</v>
      </c>
      <c r="D6" s="17">
        <v>1</v>
      </c>
      <c r="E6" s="17">
        <v>1</v>
      </c>
      <c r="F6" s="431">
        <v>1</v>
      </c>
      <c r="G6" s="44"/>
      <c r="H6" s="44"/>
      <c r="I6" s="58"/>
      <c r="J6" s="44"/>
      <c r="K6" s="44"/>
      <c r="L6" s="44"/>
      <c r="M6" s="44"/>
      <c r="N6" s="180"/>
      <c r="O6" s="176"/>
      <c r="P6" s="292"/>
      <c r="Q6" s="102">
        <f t="shared" si="0"/>
        <v>4</v>
      </c>
    </row>
    <row r="7" spans="1:17">
      <c r="A7" s="2" t="s">
        <v>4</v>
      </c>
      <c r="B7" s="17">
        <v>1</v>
      </c>
      <c r="C7" s="17"/>
      <c r="D7" s="17">
        <v>1</v>
      </c>
      <c r="E7" s="17"/>
      <c r="F7" s="431"/>
      <c r="G7" s="44"/>
      <c r="H7" s="44"/>
      <c r="I7" s="58"/>
      <c r="J7" s="44"/>
      <c r="K7" s="44"/>
      <c r="L7" s="44"/>
      <c r="M7" s="44"/>
      <c r="N7" s="180"/>
      <c r="O7" s="176"/>
      <c r="P7" s="292"/>
      <c r="Q7" s="102">
        <f t="shared" si="0"/>
        <v>2</v>
      </c>
    </row>
    <row r="8" spans="1:17">
      <c r="A8" s="2" t="s">
        <v>5</v>
      </c>
      <c r="B8" s="17"/>
      <c r="C8" s="17"/>
      <c r="D8" s="17">
        <v>1</v>
      </c>
      <c r="E8" s="17">
        <v>1</v>
      </c>
      <c r="F8" s="431"/>
      <c r="G8" s="44"/>
      <c r="H8" s="44"/>
      <c r="I8" s="73"/>
      <c r="J8" s="44"/>
      <c r="K8" s="44"/>
      <c r="L8" s="44"/>
      <c r="M8" s="44"/>
      <c r="N8" s="180"/>
      <c r="O8" s="176"/>
      <c r="P8" s="292"/>
      <c r="Q8" s="102">
        <f t="shared" si="0"/>
        <v>2</v>
      </c>
    </row>
    <row r="9" spans="1:17">
      <c r="A9" s="2" t="s">
        <v>6</v>
      </c>
      <c r="B9" s="17"/>
      <c r="C9" s="17"/>
      <c r="D9" s="17"/>
      <c r="E9" s="17"/>
      <c r="F9" s="431"/>
      <c r="G9" s="44"/>
      <c r="H9" s="44"/>
      <c r="I9" s="73"/>
      <c r="J9" s="44"/>
      <c r="K9" s="44"/>
      <c r="L9" s="44"/>
      <c r="M9" s="44"/>
      <c r="N9" s="180"/>
      <c r="O9" s="176"/>
      <c r="P9" s="292"/>
      <c r="Q9" s="102">
        <f t="shared" si="0"/>
        <v>0</v>
      </c>
    </row>
    <row r="10" spans="1:17">
      <c r="A10" s="2" t="s">
        <v>8</v>
      </c>
      <c r="B10" s="17"/>
      <c r="C10" s="17">
        <v>1</v>
      </c>
      <c r="D10" s="17">
        <v>1</v>
      </c>
      <c r="E10" s="17"/>
      <c r="F10" s="431">
        <v>1</v>
      </c>
      <c r="G10" s="44"/>
      <c r="H10" s="44"/>
      <c r="I10" s="73"/>
      <c r="J10" s="44"/>
      <c r="K10" s="44"/>
      <c r="L10" s="44"/>
      <c r="M10" s="44"/>
      <c r="N10" s="180"/>
      <c r="O10" s="176"/>
      <c r="P10" s="292"/>
      <c r="Q10" s="102">
        <f t="shared" si="0"/>
        <v>3</v>
      </c>
    </row>
    <row r="11" spans="1:17">
      <c r="A11" s="2" t="s">
        <v>9</v>
      </c>
      <c r="B11" s="17">
        <v>1</v>
      </c>
      <c r="C11" s="17"/>
      <c r="D11" s="17">
        <v>1</v>
      </c>
      <c r="E11" s="17">
        <v>1</v>
      </c>
      <c r="F11" s="431"/>
      <c r="G11" s="44"/>
      <c r="H11" s="44"/>
      <c r="I11" s="73"/>
      <c r="J11" s="44"/>
      <c r="K11" s="44"/>
      <c r="L11" s="44"/>
      <c r="M11" s="44"/>
      <c r="N11" s="180"/>
      <c r="O11" s="176"/>
      <c r="P11" s="292"/>
      <c r="Q11" s="102">
        <f t="shared" si="0"/>
        <v>3</v>
      </c>
    </row>
    <row r="12" spans="1:17" ht="15.75">
      <c r="A12" s="2" t="s">
        <v>10</v>
      </c>
      <c r="B12" s="17">
        <v>1</v>
      </c>
      <c r="C12" s="17"/>
      <c r="D12" s="17"/>
      <c r="E12" s="17"/>
      <c r="F12" s="431"/>
      <c r="G12" s="44"/>
      <c r="H12" s="44"/>
      <c r="I12" s="73"/>
      <c r="J12" s="74"/>
      <c r="K12" s="44"/>
      <c r="L12" s="44"/>
      <c r="M12" s="44"/>
      <c r="N12" s="180"/>
      <c r="O12" s="176"/>
      <c r="P12" s="292"/>
      <c r="Q12" s="102">
        <f t="shared" si="0"/>
        <v>1</v>
      </c>
    </row>
    <row r="13" spans="1:17" ht="15.75">
      <c r="A13" s="2" t="s">
        <v>12</v>
      </c>
      <c r="B13" s="17"/>
      <c r="C13" s="17">
        <v>1</v>
      </c>
      <c r="D13" s="17">
        <v>1</v>
      </c>
      <c r="E13" s="17">
        <v>1</v>
      </c>
      <c r="F13" s="431"/>
      <c r="G13" s="44"/>
      <c r="H13" s="44"/>
      <c r="I13" s="73"/>
      <c r="J13" s="74"/>
      <c r="K13" s="44"/>
      <c r="L13" s="44"/>
      <c r="M13" s="44"/>
      <c r="N13" s="180"/>
      <c r="O13" s="176"/>
      <c r="P13" s="292"/>
      <c r="Q13" s="102">
        <f t="shared" si="0"/>
        <v>3</v>
      </c>
    </row>
    <row r="14" spans="1:17" ht="15.75">
      <c r="A14" s="2" t="s">
        <v>13</v>
      </c>
      <c r="B14" s="17"/>
      <c r="C14" s="17"/>
      <c r="D14" s="17">
        <v>1</v>
      </c>
      <c r="E14" s="17">
        <v>1</v>
      </c>
      <c r="F14" s="431"/>
      <c r="G14" s="44"/>
      <c r="H14" s="44"/>
      <c r="I14" s="73"/>
      <c r="J14" s="74"/>
      <c r="K14" s="44"/>
      <c r="L14" s="44"/>
      <c r="M14" s="44"/>
      <c r="N14" s="180"/>
      <c r="O14" s="176"/>
      <c r="P14" s="292"/>
      <c r="Q14" s="102">
        <f t="shared" si="0"/>
        <v>2</v>
      </c>
    </row>
    <row r="15" spans="1:17" ht="15.75">
      <c r="A15" s="2" t="s">
        <v>14</v>
      </c>
      <c r="B15" s="17">
        <v>1</v>
      </c>
      <c r="C15" s="17">
        <v>1</v>
      </c>
      <c r="D15" s="17"/>
      <c r="E15" s="17"/>
      <c r="F15" s="431"/>
      <c r="G15" s="44"/>
      <c r="H15" s="44"/>
      <c r="I15" s="73"/>
      <c r="J15" s="74"/>
      <c r="K15" s="44"/>
      <c r="L15" s="44"/>
      <c r="M15" s="44"/>
      <c r="N15" s="180"/>
      <c r="O15" s="176"/>
      <c r="P15" s="292"/>
      <c r="Q15" s="102">
        <f t="shared" si="0"/>
        <v>2</v>
      </c>
    </row>
    <row r="16" spans="1:17" ht="15.75">
      <c r="A16" s="259" t="s">
        <v>15</v>
      </c>
      <c r="B16" s="261">
        <v>1</v>
      </c>
      <c r="C16" s="260">
        <v>1</v>
      </c>
      <c r="D16" s="260">
        <v>1</v>
      </c>
      <c r="E16" s="260"/>
      <c r="F16" s="431"/>
      <c r="G16" s="44"/>
      <c r="H16" s="44"/>
      <c r="I16" s="73"/>
      <c r="J16" s="74"/>
      <c r="K16" s="44"/>
      <c r="L16" s="44"/>
      <c r="M16" s="44"/>
      <c r="N16" s="180"/>
      <c r="O16" s="176"/>
      <c r="P16" s="292"/>
      <c r="Q16" s="102">
        <f t="shared" si="0"/>
        <v>3</v>
      </c>
    </row>
    <row r="17" spans="1:17" ht="15.75">
      <c r="A17" s="2" t="s">
        <v>69</v>
      </c>
      <c r="B17" s="17"/>
      <c r="C17" s="17"/>
      <c r="D17" s="17"/>
      <c r="E17" s="17"/>
      <c r="F17" s="431"/>
      <c r="G17" s="44"/>
      <c r="H17" s="44"/>
      <c r="I17" s="73"/>
      <c r="J17" s="74"/>
      <c r="K17" s="44"/>
      <c r="L17" s="44"/>
      <c r="M17" s="44"/>
      <c r="N17" s="180"/>
      <c r="O17" s="176"/>
      <c r="P17" s="292"/>
      <c r="Q17" s="102">
        <f t="shared" si="0"/>
        <v>0</v>
      </c>
    </row>
    <row r="18" spans="1:17" ht="15.75">
      <c r="A18" s="2" t="s">
        <v>16</v>
      </c>
      <c r="B18" s="17"/>
      <c r="C18" s="17"/>
      <c r="D18" s="17"/>
      <c r="E18" s="17"/>
      <c r="F18" s="431"/>
      <c r="G18" s="44"/>
      <c r="H18" s="44"/>
      <c r="I18" s="73"/>
      <c r="J18" s="74"/>
      <c r="K18" s="44"/>
      <c r="L18" s="44"/>
      <c r="M18" s="44"/>
      <c r="N18" s="180"/>
      <c r="O18" s="176"/>
      <c r="P18" s="292"/>
      <c r="Q18" s="102">
        <f t="shared" si="0"/>
        <v>0</v>
      </c>
    </row>
    <row r="19" spans="1:17" ht="15.75">
      <c r="A19" s="2" t="s">
        <v>17</v>
      </c>
      <c r="B19" s="17"/>
      <c r="C19" s="17">
        <v>1</v>
      </c>
      <c r="D19" s="17">
        <v>1</v>
      </c>
      <c r="E19" s="17">
        <v>1</v>
      </c>
      <c r="F19" s="431"/>
      <c r="G19" s="44"/>
      <c r="H19" s="44"/>
      <c r="I19" s="73"/>
      <c r="J19" s="74"/>
      <c r="K19" s="44"/>
      <c r="L19" s="44"/>
      <c r="M19" s="44"/>
      <c r="N19" s="180"/>
      <c r="O19" s="176"/>
      <c r="P19" s="292"/>
      <c r="Q19" s="102">
        <f t="shared" si="0"/>
        <v>3</v>
      </c>
    </row>
    <row r="20" spans="1:17" ht="15.75">
      <c r="A20" s="2" t="s">
        <v>59</v>
      </c>
      <c r="B20" s="17">
        <v>1</v>
      </c>
      <c r="C20" s="17">
        <v>1</v>
      </c>
      <c r="D20" s="17"/>
      <c r="E20" s="17"/>
      <c r="F20" s="431">
        <v>1</v>
      </c>
      <c r="G20" s="44"/>
      <c r="H20" s="44"/>
      <c r="I20" s="73"/>
      <c r="J20" s="74"/>
      <c r="K20" s="44"/>
      <c r="L20" s="44"/>
      <c r="M20" s="44"/>
      <c r="N20" s="180"/>
      <c r="O20" s="176"/>
      <c r="P20" s="292"/>
      <c r="Q20" s="102">
        <f t="shared" si="0"/>
        <v>3</v>
      </c>
    </row>
    <row r="21" spans="1:17">
      <c r="A21" s="2" t="s">
        <v>68</v>
      </c>
      <c r="B21" s="17"/>
      <c r="C21" s="17"/>
      <c r="D21" s="17">
        <v>1</v>
      </c>
      <c r="E21" s="17"/>
      <c r="F21" s="431"/>
      <c r="G21" s="44"/>
      <c r="H21" s="44"/>
      <c r="I21" s="73"/>
      <c r="J21" s="44"/>
      <c r="K21" s="44"/>
      <c r="L21" s="44"/>
      <c r="M21" s="44"/>
      <c r="N21" s="180"/>
      <c r="O21" s="176"/>
      <c r="P21" s="292"/>
      <c r="Q21" s="102">
        <f t="shared" ref="Q21:Q53" si="1">SUM(B21:O21)</f>
        <v>1</v>
      </c>
    </row>
    <row r="22" spans="1:17">
      <c r="A22" s="2" t="s">
        <v>19</v>
      </c>
      <c r="B22" s="262"/>
      <c r="C22" s="262"/>
      <c r="D22" s="262"/>
      <c r="E22" s="262"/>
      <c r="F22" s="431"/>
      <c r="G22" s="263"/>
      <c r="H22" s="263"/>
      <c r="I22" s="264"/>
      <c r="J22" s="263"/>
      <c r="K22" s="263"/>
      <c r="L22" s="263"/>
      <c r="M22" s="263"/>
      <c r="N22" s="180"/>
      <c r="O22" s="176"/>
      <c r="P22" s="292"/>
      <c r="Q22" s="102">
        <f t="shared" si="1"/>
        <v>0</v>
      </c>
    </row>
    <row r="23" spans="1:17" s="128" customFormat="1">
      <c r="A23" s="2" t="s">
        <v>18</v>
      </c>
      <c r="B23" s="262">
        <v>1</v>
      </c>
      <c r="C23" s="262">
        <v>1</v>
      </c>
      <c r="D23" s="262"/>
      <c r="E23" s="262"/>
      <c r="F23" s="431">
        <v>1</v>
      </c>
      <c r="G23" s="263"/>
      <c r="H23" s="263"/>
      <c r="I23" s="264"/>
      <c r="J23" s="263"/>
      <c r="K23" s="263"/>
      <c r="L23" s="263"/>
      <c r="M23" s="263"/>
      <c r="N23" s="181"/>
      <c r="O23" s="177"/>
      <c r="P23" s="293"/>
      <c r="Q23" s="102">
        <f t="shared" si="1"/>
        <v>3</v>
      </c>
    </row>
    <row r="24" spans="1:17">
      <c r="A24" s="2" t="s">
        <v>20</v>
      </c>
      <c r="B24" s="262"/>
      <c r="C24" s="262"/>
      <c r="D24" s="262"/>
      <c r="E24" s="262">
        <v>1</v>
      </c>
      <c r="F24" s="431"/>
      <c r="G24" s="263"/>
      <c r="H24" s="263"/>
      <c r="I24" s="264"/>
      <c r="J24" s="263"/>
      <c r="K24" s="263"/>
      <c r="L24" s="263"/>
      <c r="M24" s="263"/>
      <c r="N24" s="180"/>
      <c r="O24" s="176"/>
      <c r="P24" s="292"/>
      <c r="Q24" s="102">
        <f t="shared" si="1"/>
        <v>1</v>
      </c>
    </row>
    <row r="25" spans="1:17">
      <c r="A25" s="2" t="s">
        <v>21</v>
      </c>
      <c r="B25" s="262"/>
      <c r="C25" s="262"/>
      <c r="D25" s="262">
        <v>1</v>
      </c>
      <c r="E25" s="262"/>
      <c r="F25" s="431"/>
      <c r="G25" s="263"/>
      <c r="H25" s="263"/>
      <c r="I25" s="265"/>
      <c r="J25" s="263"/>
      <c r="K25" s="263"/>
      <c r="L25" s="263"/>
      <c r="M25" s="263"/>
      <c r="N25" s="180"/>
      <c r="O25" s="176"/>
      <c r="P25" s="292"/>
      <c r="Q25" s="102">
        <f t="shared" si="1"/>
        <v>1</v>
      </c>
    </row>
    <row r="26" spans="1:17">
      <c r="A26" s="2" t="s">
        <v>22</v>
      </c>
      <c r="B26" s="262"/>
      <c r="C26" s="262"/>
      <c r="D26" s="262">
        <v>1</v>
      </c>
      <c r="E26" s="262"/>
      <c r="F26" s="431">
        <v>1</v>
      </c>
      <c r="G26" s="263"/>
      <c r="H26" s="263"/>
      <c r="I26" s="264"/>
      <c r="J26" s="263"/>
      <c r="K26" s="263"/>
      <c r="L26" s="263"/>
      <c r="M26" s="263"/>
      <c r="N26" s="180"/>
      <c r="O26" s="176"/>
      <c r="P26" s="292"/>
      <c r="Q26" s="102">
        <f t="shared" si="1"/>
        <v>2</v>
      </c>
    </row>
    <row r="27" spans="1:17" s="128" customFormat="1">
      <c r="A27" s="2" t="s">
        <v>23</v>
      </c>
      <c r="B27" s="262">
        <v>1</v>
      </c>
      <c r="C27" s="262">
        <v>1</v>
      </c>
      <c r="D27" s="262"/>
      <c r="E27" s="262"/>
      <c r="F27" s="431"/>
      <c r="G27" s="263"/>
      <c r="H27" s="263"/>
      <c r="I27" s="265"/>
      <c r="J27" s="263"/>
      <c r="K27" s="263"/>
      <c r="L27" s="263"/>
      <c r="M27" s="263"/>
      <c r="N27" s="181"/>
      <c r="O27" s="177"/>
      <c r="P27" s="293"/>
      <c r="Q27" s="102">
        <f t="shared" si="1"/>
        <v>2</v>
      </c>
    </row>
    <row r="28" spans="1:17">
      <c r="A28" s="2" t="s">
        <v>24</v>
      </c>
      <c r="B28" s="262">
        <v>1</v>
      </c>
      <c r="C28" s="262">
        <v>1</v>
      </c>
      <c r="D28" s="262">
        <v>1</v>
      </c>
      <c r="E28" s="262">
        <v>1</v>
      </c>
      <c r="F28" s="431">
        <v>1</v>
      </c>
      <c r="G28" s="263"/>
      <c r="H28" s="263"/>
      <c r="I28" s="265"/>
      <c r="J28" s="263"/>
      <c r="K28" s="263"/>
      <c r="L28" s="263"/>
      <c r="M28" s="263"/>
      <c r="N28" s="180"/>
      <c r="O28" s="176"/>
      <c r="P28" s="292"/>
      <c r="Q28" s="102">
        <f t="shared" si="1"/>
        <v>5</v>
      </c>
    </row>
    <row r="29" spans="1:17">
      <c r="A29" s="2" t="s">
        <v>25</v>
      </c>
      <c r="B29" s="262">
        <v>1</v>
      </c>
      <c r="C29" s="262">
        <v>1</v>
      </c>
      <c r="D29" s="262"/>
      <c r="E29" s="262"/>
      <c r="F29" s="431">
        <v>1</v>
      </c>
      <c r="G29" s="263"/>
      <c r="H29" s="263"/>
      <c r="I29" s="265"/>
      <c r="J29" s="263"/>
      <c r="K29" s="263"/>
      <c r="L29" s="263"/>
      <c r="M29" s="263"/>
      <c r="N29" s="180"/>
      <c r="O29" s="176"/>
      <c r="P29" s="292"/>
      <c r="Q29" s="102">
        <f t="shared" si="1"/>
        <v>3</v>
      </c>
    </row>
    <row r="30" spans="1:17">
      <c r="A30" s="2" t="s">
        <v>26</v>
      </c>
      <c r="B30" s="262"/>
      <c r="C30" s="262"/>
      <c r="D30" s="262"/>
      <c r="E30" s="262">
        <v>1</v>
      </c>
      <c r="F30" s="431"/>
      <c r="G30" s="263"/>
      <c r="H30" s="263"/>
      <c r="I30" s="265"/>
      <c r="J30" s="263"/>
      <c r="K30" s="263"/>
      <c r="L30" s="263"/>
      <c r="M30" s="263"/>
      <c r="N30" s="180"/>
      <c r="O30" s="176"/>
      <c r="P30" s="292"/>
      <c r="Q30" s="102">
        <f t="shared" si="1"/>
        <v>1</v>
      </c>
    </row>
    <row r="31" spans="1:17">
      <c r="A31" s="2" t="s">
        <v>60</v>
      </c>
      <c r="B31" s="262"/>
      <c r="C31" s="262"/>
      <c r="D31" s="262"/>
      <c r="E31" s="262"/>
      <c r="F31" s="431"/>
      <c r="G31" s="263"/>
      <c r="H31" s="263"/>
      <c r="I31" s="265"/>
      <c r="J31" s="263"/>
      <c r="K31" s="263"/>
      <c r="L31" s="263"/>
      <c r="M31" s="263"/>
      <c r="N31" s="180"/>
      <c r="O31" s="176"/>
      <c r="P31" s="292"/>
      <c r="Q31" s="102">
        <f t="shared" si="1"/>
        <v>0</v>
      </c>
    </row>
    <row r="32" spans="1:17" ht="15.75">
      <c r="A32" s="2" t="s">
        <v>27</v>
      </c>
      <c r="B32" s="262"/>
      <c r="C32" s="262"/>
      <c r="D32" s="262">
        <v>1</v>
      </c>
      <c r="E32" s="262"/>
      <c r="F32" s="431"/>
      <c r="G32" s="263"/>
      <c r="H32" s="263"/>
      <c r="I32" s="265"/>
      <c r="J32" s="263"/>
      <c r="K32" s="266"/>
      <c r="L32" s="266"/>
      <c r="M32" s="263"/>
      <c r="N32" s="180"/>
      <c r="O32" s="176"/>
      <c r="P32" s="292"/>
      <c r="Q32" s="102">
        <f t="shared" si="1"/>
        <v>1</v>
      </c>
    </row>
    <row r="33" spans="1:22" ht="15.75">
      <c r="A33" s="2" t="s">
        <v>28</v>
      </c>
      <c r="B33" s="262"/>
      <c r="C33" s="262">
        <v>1</v>
      </c>
      <c r="D33" s="262"/>
      <c r="E33" s="262"/>
      <c r="F33" s="431"/>
      <c r="G33" s="263"/>
      <c r="H33" s="263"/>
      <c r="I33" s="265"/>
      <c r="J33" s="263"/>
      <c r="K33" s="266"/>
      <c r="L33" s="266"/>
      <c r="M33" s="263"/>
      <c r="N33" s="180"/>
      <c r="O33" s="176"/>
      <c r="P33" s="292"/>
      <c r="Q33" s="102">
        <f t="shared" si="1"/>
        <v>1</v>
      </c>
    </row>
    <row r="34" spans="1:22" ht="15.75">
      <c r="A34" s="2" t="s">
        <v>29</v>
      </c>
      <c r="B34" s="262">
        <v>1</v>
      </c>
      <c r="C34" s="262">
        <v>1</v>
      </c>
      <c r="D34" s="262"/>
      <c r="E34" s="262"/>
      <c r="F34" s="431"/>
      <c r="G34" s="263"/>
      <c r="H34" s="263"/>
      <c r="I34" s="265"/>
      <c r="J34" s="263"/>
      <c r="K34" s="266"/>
      <c r="L34" s="266"/>
      <c r="M34" s="263"/>
      <c r="N34" s="180"/>
      <c r="O34" s="176"/>
      <c r="P34" s="292"/>
      <c r="Q34" s="102">
        <f t="shared" si="1"/>
        <v>2</v>
      </c>
    </row>
    <row r="35" spans="1:22" ht="15.75">
      <c r="A35" s="2" t="s">
        <v>30</v>
      </c>
      <c r="B35" s="262"/>
      <c r="C35" s="262">
        <v>1</v>
      </c>
      <c r="D35" s="262"/>
      <c r="E35" s="262">
        <v>1</v>
      </c>
      <c r="F35" s="431"/>
      <c r="G35" s="263"/>
      <c r="H35" s="263"/>
      <c r="I35" s="265"/>
      <c r="J35" s="263"/>
      <c r="K35" s="266"/>
      <c r="L35" s="266"/>
      <c r="M35" s="263"/>
      <c r="N35" s="180"/>
      <c r="O35" s="176"/>
      <c r="P35" s="292"/>
      <c r="Q35" s="102">
        <f t="shared" si="1"/>
        <v>2</v>
      </c>
    </row>
    <row r="36" spans="1:22" ht="15.75">
      <c r="A36" t="s">
        <v>31</v>
      </c>
      <c r="B36" s="17">
        <v>1</v>
      </c>
      <c r="C36" s="17">
        <v>1</v>
      </c>
      <c r="D36" s="17">
        <v>1</v>
      </c>
      <c r="E36" s="17">
        <v>1</v>
      </c>
      <c r="F36" s="431">
        <v>1</v>
      </c>
      <c r="G36" s="44"/>
      <c r="H36" s="44"/>
      <c r="I36" s="58"/>
      <c r="J36" s="44"/>
      <c r="K36" s="74"/>
      <c r="L36" s="74"/>
      <c r="M36" s="44"/>
      <c r="N36" s="180"/>
      <c r="O36" s="176"/>
      <c r="P36" s="292"/>
      <c r="Q36" s="102">
        <f t="shared" si="1"/>
        <v>5</v>
      </c>
    </row>
    <row r="37" spans="1:22" ht="15.75">
      <c r="A37" s="249" t="s">
        <v>61</v>
      </c>
      <c r="B37" s="17"/>
      <c r="C37" s="17"/>
      <c r="D37" s="17">
        <v>1</v>
      </c>
      <c r="E37" s="17"/>
      <c r="F37" s="431"/>
      <c r="G37" s="44"/>
      <c r="H37" s="44"/>
      <c r="I37" s="58"/>
      <c r="J37" s="44"/>
      <c r="K37" s="75"/>
      <c r="L37" s="75"/>
      <c r="M37" s="44"/>
      <c r="N37" s="180"/>
      <c r="O37" s="176"/>
      <c r="P37" s="292"/>
      <c r="Q37" s="102">
        <f t="shared" si="1"/>
        <v>1</v>
      </c>
    </row>
    <row r="38" spans="1:22" ht="15.75">
      <c r="A38" t="s">
        <v>32</v>
      </c>
      <c r="B38" s="17">
        <v>1</v>
      </c>
      <c r="C38" s="17">
        <v>1</v>
      </c>
      <c r="D38" s="17">
        <v>1</v>
      </c>
      <c r="E38" s="17"/>
      <c r="F38" s="431"/>
      <c r="G38" s="44"/>
      <c r="H38" s="44"/>
      <c r="I38" s="58"/>
      <c r="J38" s="44"/>
      <c r="K38" s="74"/>
      <c r="L38" s="74"/>
      <c r="M38" s="44"/>
      <c r="N38" s="180"/>
      <c r="O38" s="176"/>
      <c r="P38" s="292"/>
      <c r="Q38" s="102">
        <f t="shared" si="1"/>
        <v>3</v>
      </c>
    </row>
    <row r="39" spans="1:22" ht="15.75">
      <c r="A39" s="166" t="s">
        <v>33</v>
      </c>
      <c r="B39" s="17"/>
      <c r="C39" s="17">
        <v>1</v>
      </c>
      <c r="D39" s="17"/>
      <c r="E39" s="17">
        <v>1</v>
      </c>
      <c r="F39" s="263">
        <v>1</v>
      </c>
      <c r="G39" s="44"/>
      <c r="H39" s="44"/>
      <c r="I39" s="58"/>
      <c r="J39" s="44"/>
      <c r="K39" s="74"/>
      <c r="L39" s="74"/>
      <c r="M39" s="44"/>
      <c r="N39" s="180"/>
      <c r="O39" s="176"/>
      <c r="P39" s="292"/>
      <c r="Q39" s="102">
        <f t="shared" si="1"/>
        <v>3</v>
      </c>
    </row>
    <row r="40" spans="1:22" s="17" customFormat="1">
      <c r="A40" s="2" t="s">
        <v>34</v>
      </c>
      <c r="B40" s="44"/>
      <c r="C40" s="44"/>
      <c r="D40" s="44">
        <v>1</v>
      </c>
      <c r="E40" s="44"/>
      <c r="F40" s="431"/>
      <c r="G40" s="44"/>
      <c r="H40" s="44"/>
      <c r="I40" s="58"/>
      <c r="J40" s="44"/>
      <c r="K40" s="44"/>
      <c r="L40" s="44"/>
      <c r="M40" s="44"/>
      <c r="N40" s="182"/>
      <c r="O40" s="178"/>
      <c r="P40" s="294"/>
      <c r="Q40" s="102">
        <f t="shared" si="1"/>
        <v>1</v>
      </c>
      <c r="R40" s="42"/>
      <c r="S40" s="42"/>
      <c r="T40" s="42"/>
      <c r="U40" s="42"/>
      <c r="V40" s="42"/>
    </row>
    <row r="41" spans="1:22" s="17" customFormat="1" ht="15.75">
      <c r="A41" s="2" t="s">
        <v>35</v>
      </c>
      <c r="B41" s="17">
        <v>1</v>
      </c>
      <c r="F41" s="431">
        <v>1</v>
      </c>
      <c r="G41" s="44"/>
      <c r="H41" s="44"/>
      <c r="I41" s="58"/>
      <c r="J41" s="44"/>
      <c r="K41" s="74"/>
      <c r="L41" s="74"/>
      <c r="M41" s="44"/>
      <c r="N41" s="180"/>
      <c r="O41" s="176"/>
      <c r="P41" s="292"/>
      <c r="Q41" s="102">
        <f t="shared" si="1"/>
        <v>2</v>
      </c>
    </row>
    <row r="42" spans="1:22" s="17" customFormat="1" ht="15.75">
      <c r="A42" s="2" t="s">
        <v>36</v>
      </c>
      <c r="B42" s="126"/>
      <c r="C42" s="262">
        <v>1</v>
      </c>
      <c r="D42" s="126"/>
      <c r="E42" s="126"/>
      <c r="F42" s="431">
        <v>1</v>
      </c>
      <c r="G42" s="127"/>
      <c r="H42" s="44"/>
      <c r="I42" s="58"/>
      <c r="J42" s="44"/>
      <c r="K42" s="74"/>
      <c r="L42" s="74"/>
      <c r="M42" s="44"/>
      <c r="N42" s="180"/>
      <c r="O42" s="176"/>
      <c r="P42" s="292"/>
      <c r="Q42" s="102">
        <f t="shared" si="1"/>
        <v>2</v>
      </c>
    </row>
    <row r="43" spans="1:22" s="17" customFormat="1">
      <c r="A43" s="2" t="s">
        <v>37</v>
      </c>
      <c r="B43" s="17">
        <v>1</v>
      </c>
      <c r="C43" s="17">
        <v>1</v>
      </c>
      <c r="E43" s="17">
        <v>1</v>
      </c>
      <c r="F43" s="431"/>
      <c r="G43" s="44"/>
      <c r="H43" s="44"/>
      <c r="I43" s="58"/>
      <c r="J43" s="44"/>
      <c r="K43" s="44"/>
      <c r="L43" s="44"/>
      <c r="M43" s="44"/>
      <c r="N43" s="180"/>
      <c r="O43" s="176"/>
      <c r="P43" s="292"/>
      <c r="Q43" s="102">
        <f t="shared" si="1"/>
        <v>3</v>
      </c>
    </row>
    <row r="44" spans="1:22" s="17" customFormat="1">
      <c r="A44" s="2" t="s">
        <v>38</v>
      </c>
      <c r="F44" s="431"/>
      <c r="G44" s="44"/>
      <c r="H44" s="44"/>
      <c r="I44" s="58"/>
      <c r="J44" s="44"/>
      <c r="K44" s="44"/>
      <c r="L44" s="44"/>
      <c r="M44" s="44"/>
      <c r="N44" s="180"/>
      <c r="O44" s="176"/>
      <c r="P44" s="292"/>
      <c r="Q44" s="102">
        <f t="shared" si="1"/>
        <v>0</v>
      </c>
    </row>
    <row r="45" spans="1:22" s="17" customFormat="1">
      <c r="A45" s="145" t="s">
        <v>39</v>
      </c>
      <c r="C45" s="17">
        <v>1</v>
      </c>
      <c r="F45" s="432"/>
      <c r="G45" s="44"/>
      <c r="H45" s="44"/>
      <c r="I45" s="58"/>
      <c r="J45" s="44"/>
      <c r="K45" s="44"/>
      <c r="L45" s="44"/>
      <c r="M45" s="44"/>
      <c r="N45" s="180"/>
      <c r="O45" s="176"/>
      <c r="P45" s="292"/>
      <c r="Q45" s="102">
        <f t="shared" si="1"/>
        <v>1</v>
      </c>
    </row>
    <row r="46" spans="1:22">
      <c r="A46" s="147" t="s">
        <v>40</v>
      </c>
      <c r="B46" s="17"/>
      <c r="C46" s="17"/>
      <c r="D46" s="17"/>
      <c r="E46" s="17"/>
      <c r="F46" s="352"/>
      <c r="G46" s="44"/>
      <c r="H46" s="44"/>
      <c r="I46" s="58"/>
      <c r="J46" s="44"/>
      <c r="K46" s="44"/>
      <c r="L46" s="44"/>
      <c r="M46" s="44"/>
      <c r="N46" s="180"/>
      <c r="O46" s="176"/>
      <c r="P46" s="292"/>
      <c r="Q46" s="102">
        <f t="shared" si="1"/>
        <v>0</v>
      </c>
      <c r="R46" s="17"/>
      <c r="S46" s="17"/>
      <c r="T46" s="17"/>
      <c r="U46" s="17"/>
      <c r="V46" s="17"/>
    </row>
    <row r="47" spans="1:22">
      <c r="A47" s="246" t="s">
        <v>62</v>
      </c>
      <c r="B47" s="17"/>
      <c r="C47" s="17"/>
      <c r="D47" s="17"/>
      <c r="E47" s="17"/>
      <c r="F47" s="432"/>
      <c r="G47" s="44"/>
      <c r="H47" s="44"/>
      <c r="I47" s="58"/>
      <c r="J47" s="44"/>
      <c r="K47" s="44"/>
      <c r="L47" s="44"/>
      <c r="M47" s="44"/>
      <c r="N47" s="180"/>
      <c r="O47" s="176"/>
      <c r="P47" s="292"/>
      <c r="Q47" s="102">
        <f t="shared" si="1"/>
        <v>0</v>
      </c>
    </row>
    <row r="48" spans="1:22">
      <c r="A48" s="245" t="s">
        <v>7</v>
      </c>
      <c r="B48" s="17"/>
      <c r="C48" s="17"/>
      <c r="D48" s="17"/>
      <c r="E48" s="17"/>
      <c r="F48" s="431"/>
      <c r="G48" s="44"/>
      <c r="H48" s="44"/>
      <c r="I48" s="58"/>
      <c r="J48" s="44"/>
      <c r="K48" s="44"/>
      <c r="L48" s="44"/>
      <c r="M48" s="44"/>
      <c r="N48" s="180"/>
      <c r="O48" s="176"/>
      <c r="P48" s="292"/>
      <c r="Q48" s="102">
        <f t="shared" si="1"/>
        <v>0</v>
      </c>
    </row>
    <row r="49" spans="1:22" s="42" customFormat="1">
      <c r="A49" s="243" t="s">
        <v>11</v>
      </c>
      <c r="B49" s="17"/>
      <c r="C49" s="17"/>
      <c r="D49" s="17"/>
      <c r="E49" s="17"/>
      <c r="F49" s="431"/>
      <c r="G49" s="44"/>
      <c r="H49" s="44"/>
      <c r="I49" s="58"/>
      <c r="J49" s="44"/>
      <c r="K49" s="44"/>
      <c r="L49" s="44"/>
      <c r="M49" s="44"/>
      <c r="N49" s="180"/>
      <c r="O49" s="176"/>
      <c r="P49" s="292"/>
      <c r="Q49" s="102">
        <f t="shared" si="1"/>
        <v>0</v>
      </c>
      <c r="R49" s="13"/>
      <c r="S49" s="13"/>
      <c r="T49" s="13"/>
      <c r="U49" s="13"/>
      <c r="V49" s="13"/>
    </row>
    <row r="50" spans="1:22" s="42" customFormat="1">
      <c r="A50" s="243" t="s">
        <v>132</v>
      </c>
      <c r="B50" s="44"/>
      <c r="C50" s="44"/>
      <c r="D50" s="44"/>
      <c r="E50" s="44"/>
      <c r="F50" s="433"/>
      <c r="G50" s="44"/>
      <c r="H50" s="44"/>
      <c r="I50" s="58"/>
      <c r="J50" s="44"/>
      <c r="K50" s="44"/>
      <c r="L50" s="44"/>
      <c r="M50" s="44"/>
      <c r="N50" s="182"/>
      <c r="O50" s="178"/>
      <c r="P50" s="294"/>
      <c r="Q50" s="102">
        <f t="shared" si="1"/>
        <v>0</v>
      </c>
    </row>
    <row r="51" spans="1:22" s="42" customFormat="1">
      <c r="A51" s="244" t="s">
        <v>58</v>
      </c>
      <c r="B51" s="44"/>
      <c r="C51" s="44"/>
      <c r="D51" s="44"/>
      <c r="E51" s="44"/>
      <c r="F51" s="434"/>
      <c r="G51" s="44"/>
      <c r="H51" s="44"/>
      <c r="I51" s="58"/>
      <c r="J51" s="44"/>
      <c r="K51" s="44"/>
      <c r="L51" s="44"/>
      <c r="M51" s="44"/>
      <c r="N51" s="182"/>
      <c r="O51" s="178"/>
      <c r="P51" s="294"/>
      <c r="Q51" s="102">
        <f t="shared" si="1"/>
        <v>0</v>
      </c>
    </row>
    <row r="52" spans="1:22" s="42" customFormat="1">
      <c r="A52" s="339" t="s">
        <v>178</v>
      </c>
      <c r="B52" s="44"/>
      <c r="C52" s="44">
        <v>1</v>
      </c>
      <c r="D52" s="44">
        <v>1</v>
      </c>
      <c r="E52" s="44"/>
      <c r="F52" s="433"/>
      <c r="G52" s="44"/>
      <c r="H52" s="44"/>
      <c r="I52" s="58"/>
      <c r="J52" s="44"/>
      <c r="K52" s="44"/>
      <c r="L52" s="44"/>
      <c r="M52" s="44"/>
      <c r="N52" s="182"/>
      <c r="O52" s="178"/>
      <c r="P52" s="294"/>
      <c r="Q52" s="102">
        <f t="shared" si="1"/>
        <v>2</v>
      </c>
    </row>
    <row r="53" spans="1:22" s="42" customFormat="1" ht="15.75" thickBot="1">
      <c r="A53" s="374" t="s">
        <v>179</v>
      </c>
      <c r="B53" s="44"/>
      <c r="C53" s="44">
        <v>1</v>
      </c>
      <c r="D53" s="44">
        <v>1</v>
      </c>
      <c r="E53" s="44">
        <v>1</v>
      </c>
      <c r="F53" s="433">
        <v>1</v>
      </c>
      <c r="G53" s="44"/>
      <c r="H53" s="44"/>
      <c r="I53" s="58"/>
      <c r="J53" s="44"/>
      <c r="K53" s="44"/>
      <c r="L53" s="44"/>
      <c r="M53" s="44"/>
      <c r="N53" s="182"/>
      <c r="O53" s="178"/>
      <c r="P53" s="294"/>
      <c r="Q53" s="102">
        <f t="shared" si="1"/>
        <v>4</v>
      </c>
    </row>
    <row r="54" spans="1:22" s="52" customFormat="1">
      <c r="A54" s="278"/>
      <c r="B54" s="108">
        <f>SUM(B4:B53)</f>
        <v>16</v>
      </c>
      <c r="C54" s="108">
        <f>SUM(C4:C53)</f>
        <v>24</v>
      </c>
      <c r="D54" s="108">
        <f>SUM(D4:D53)</f>
        <v>21</v>
      </c>
      <c r="E54" s="108">
        <f>SUM(E4:E53)</f>
        <v>16</v>
      </c>
      <c r="F54" s="108">
        <f t="shared" ref="F54:L54" si="2">SUM(F4:F53)</f>
        <v>12</v>
      </c>
      <c r="G54" s="108">
        <f t="shared" si="2"/>
        <v>0</v>
      </c>
      <c r="H54" s="108">
        <f t="shared" si="2"/>
        <v>0</v>
      </c>
      <c r="I54" s="108">
        <f t="shared" si="2"/>
        <v>0</v>
      </c>
      <c r="J54" s="108">
        <f t="shared" si="2"/>
        <v>0</v>
      </c>
      <c r="K54" s="108">
        <f t="shared" si="2"/>
        <v>0</v>
      </c>
      <c r="L54" s="108">
        <f t="shared" si="2"/>
        <v>0</v>
      </c>
      <c r="M54" s="108">
        <f>SUM(M4:M50)</f>
        <v>0</v>
      </c>
      <c r="N54" s="108">
        <f>SUM(N4:N50)</f>
        <v>0</v>
      </c>
      <c r="O54" s="108">
        <f>SUM(O4:O50)</f>
        <v>0</v>
      </c>
      <c r="P54" s="108">
        <f>SUM(P4:P50)</f>
        <v>0</v>
      </c>
      <c r="Q54" s="109">
        <f>AVERAGE(B54:M54)</f>
        <v>7.416666666666667</v>
      </c>
      <c r="R54" s="69" t="s">
        <v>76</v>
      </c>
    </row>
    <row r="55" spans="1:22">
      <c r="A55" s="110"/>
      <c r="O55" s="183" t="s">
        <v>77</v>
      </c>
      <c r="P55" s="184"/>
      <c r="Q55" s="103">
        <f>SUM(B54:M54)</f>
        <v>89</v>
      </c>
      <c r="R55" s="68" t="s">
        <v>45</v>
      </c>
    </row>
    <row r="56" spans="1:22" ht="30">
      <c r="A56" s="107" t="s">
        <v>67</v>
      </c>
      <c r="B56" s="403" t="s">
        <v>59</v>
      </c>
      <c r="C56" s="403" t="s">
        <v>30</v>
      </c>
      <c r="D56" s="403" t="s">
        <v>4</v>
      </c>
      <c r="E56" s="403" t="s">
        <v>61</v>
      </c>
      <c r="F56" s="403" t="s">
        <v>12</v>
      </c>
      <c r="G56" s="403"/>
      <c r="H56" s="403"/>
      <c r="I56" s="405"/>
      <c r="J56" s="403"/>
      <c r="K56" s="403"/>
      <c r="L56" s="68"/>
      <c r="M56" s="403"/>
      <c r="Q56" s="104">
        <f>AVERAGE(Q4:Q46)</f>
        <v>1.930232558139535</v>
      </c>
      <c r="R56" s="68" t="s">
        <v>167</v>
      </c>
    </row>
    <row r="57" spans="1:22">
      <c r="A57" s="107"/>
      <c r="B57" s="68" t="s">
        <v>24</v>
      </c>
      <c r="C57" s="68" t="s">
        <v>14</v>
      </c>
      <c r="D57" s="68" t="s">
        <v>32</v>
      </c>
      <c r="E57" s="68" t="s">
        <v>195</v>
      </c>
      <c r="F57" s="68" t="s">
        <v>31</v>
      </c>
      <c r="G57" s="68"/>
      <c r="H57" s="68"/>
      <c r="I57" s="406"/>
      <c r="J57" s="68"/>
      <c r="K57" s="68"/>
      <c r="L57" s="68"/>
      <c r="M57" s="68"/>
    </row>
    <row r="58" spans="1:22">
      <c r="B58" s="403"/>
      <c r="C58" s="403" t="s">
        <v>29</v>
      </c>
      <c r="D58" s="403" t="s">
        <v>178</v>
      </c>
      <c r="E58" s="403" t="s">
        <v>17</v>
      </c>
      <c r="F58" s="403"/>
      <c r="G58" s="68"/>
      <c r="H58" s="403"/>
      <c r="I58" s="406"/>
      <c r="J58" s="68"/>
      <c r="K58" s="68"/>
      <c r="L58" s="68"/>
      <c r="M58" s="403"/>
    </row>
    <row r="59" spans="1:22">
      <c r="B59" s="68"/>
      <c r="C59" s="68"/>
      <c r="D59" s="68"/>
      <c r="E59" s="68" t="s">
        <v>31</v>
      </c>
      <c r="F59" s="68"/>
      <c r="G59" s="68"/>
      <c r="H59" s="68"/>
      <c r="I59" s="406"/>
      <c r="J59" s="68"/>
      <c r="K59" s="68"/>
      <c r="L59" s="68"/>
      <c r="M59" s="68"/>
    </row>
    <row r="60" spans="1:22">
      <c r="A60" s="110"/>
      <c r="B60" s="404"/>
      <c r="C60" s="404"/>
      <c r="D60" s="404"/>
      <c r="E60" s="404" t="s">
        <v>196</v>
      </c>
      <c r="F60" s="68"/>
      <c r="G60" s="68"/>
      <c r="H60" s="403"/>
      <c r="I60" s="406"/>
      <c r="J60" s="68"/>
      <c r="K60" s="68"/>
      <c r="L60" s="68"/>
      <c r="M60" s="68"/>
    </row>
    <row r="61" spans="1:22">
      <c r="B61" s="68"/>
      <c r="C61" s="68"/>
      <c r="D61" s="68"/>
      <c r="E61" s="68"/>
      <c r="F61" s="68"/>
      <c r="G61" s="68"/>
      <c r="H61" s="68"/>
      <c r="I61" s="406"/>
      <c r="J61" s="68"/>
      <c r="K61" s="68"/>
      <c r="L61" s="68"/>
      <c r="M61" s="68"/>
    </row>
    <row r="62" spans="1:22">
      <c r="B62" s="68"/>
      <c r="C62" s="68"/>
      <c r="D62" s="68"/>
      <c r="E62" s="68"/>
      <c r="F62" s="68"/>
      <c r="G62" s="68"/>
      <c r="H62" s="68"/>
      <c r="I62" s="406"/>
      <c r="J62" s="68"/>
      <c r="K62" s="68"/>
      <c r="L62" s="68"/>
      <c r="M62" s="68"/>
      <c r="N62" s="68"/>
    </row>
  </sheetData>
  <autoFilter ref="A3:Q54" xr:uid="{00000000-0009-0000-0000-000002000000}"/>
  <conditionalFormatting sqref="Q4:Q53">
    <cfRule type="top10" dxfId="49" priority="30" rank="3"/>
    <cfRule type="cellIs" dxfId="48" priority="31" operator="lessThan">
      <formula>2</formula>
    </cfRule>
    <cfRule type="cellIs" dxfId="47" priority="32" operator="greaterThan">
      <formula>1</formula>
    </cfRule>
  </conditionalFormatting>
  <printOptions gridLines="1"/>
  <pageMargins left="0.31496062992125984" right="0.31496062992125984" top="0.15748031496062992" bottom="0.15748031496062992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H67"/>
  <sheetViews>
    <sheetView zoomScale="90" zoomScaleNormal="90" workbookViewId="0">
      <pane xSplit="1" topLeftCell="B1" activePane="topRight" state="frozen"/>
      <selection pane="topRight" activeCell="U56" sqref="U56"/>
    </sheetView>
  </sheetViews>
  <sheetFormatPr defaultColWidth="8.42578125" defaultRowHeight="15"/>
  <cols>
    <col min="1" max="1" width="19.140625" style="20" customWidth="1"/>
    <col min="2" max="2" width="3.140625" style="18" customWidth="1"/>
    <col min="3" max="3" width="2.7109375" style="18" customWidth="1"/>
    <col min="4" max="4" width="2.5703125" style="18" customWidth="1"/>
    <col min="5" max="24" width="2" style="18" customWidth="1"/>
    <col min="25" max="25" width="5.7109375" style="18" customWidth="1"/>
    <col min="26" max="16384" width="8.42578125" style="18"/>
  </cols>
  <sheetData>
    <row r="2" spans="1:25">
      <c r="A2" s="282" t="s">
        <v>169</v>
      </c>
    </row>
    <row r="3" spans="1:25" s="394" customFormat="1" ht="57" customHeight="1">
      <c r="A3" s="388"/>
      <c r="B3" s="389" t="s">
        <v>168</v>
      </c>
      <c r="C3" s="389" t="s">
        <v>170</v>
      </c>
      <c r="D3" s="390" t="s">
        <v>186</v>
      </c>
      <c r="E3" s="391" t="s">
        <v>197</v>
      </c>
      <c r="F3" s="392" t="s">
        <v>198</v>
      </c>
      <c r="G3" s="392" t="s">
        <v>199</v>
      </c>
      <c r="H3" s="392" t="s">
        <v>200</v>
      </c>
      <c r="I3" s="392" t="s">
        <v>201</v>
      </c>
      <c r="J3" s="392" t="s">
        <v>202</v>
      </c>
      <c r="K3" s="392" t="s">
        <v>203</v>
      </c>
      <c r="L3" s="392" t="s">
        <v>204</v>
      </c>
      <c r="M3" s="392" t="s">
        <v>205</v>
      </c>
      <c r="N3" s="392" t="s">
        <v>205</v>
      </c>
      <c r="O3" s="421" t="s">
        <v>217</v>
      </c>
      <c r="P3" s="392" t="s">
        <v>218</v>
      </c>
      <c r="Q3" s="392" t="s">
        <v>219</v>
      </c>
      <c r="R3" s="392" t="s">
        <v>220</v>
      </c>
      <c r="S3" s="392" t="s">
        <v>221</v>
      </c>
      <c r="T3" s="392" t="s">
        <v>230</v>
      </c>
      <c r="U3" s="392" t="s">
        <v>233</v>
      </c>
      <c r="V3" s="392"/>
      <c r="W3" s="392"/>
      <c r="X3" s="392"/>
      <c r="Y3" s="393" t="s">
        <v>0</v>
      </c>
    </row>
    <row r="4" spans="1:25">
      <c r="A4" s="4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422"/>
      <c r="P4" s="138"/>
      <c r="Q4" s="138"/>
      <c r="R4" s="138"/>
      <c r="S4" s="138"/>
      <c r="T4" s="138"/>
      <c r="U4" s="138"/>
      <c r="V4" s="138"/>
      <c r="W4" s="138"/>
      <c r="X4" s="138"/>
      <c r="Y4" s="18">
        <f>SUM(B4:X4)</f>
        <v>0</v>
      </c>
    </row>
    <row r="5" spans="1:25">
      <c r="A5" s="4" t="s">
        <v>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422"/>
      <c r="P5" s="138"/>
      <c r="Q5" s="138"/>
      <c r="R5" s="138"/>
      <c r="S5" s="138"/>
      <c r="T5" s="138"/>
      <c r="U5" s="138"/>
      <c r="V5" s="138"/>
      <c r="W5" s="138"/>
      <c r="X5" s="138"/>
      <c r="Y5" s="18">
        <f t="shared" ref="Y5:Y53" si="0">SUM(B5:X5)</f>
        <v>0</v>
      </c>
    </row>
    <row r="6" spans="1:25">
      <c r="A6" s="2" t="s">
        <v>3</v>
      </c>
      <c r="B6" s="138"/>
      <c r="C6" s="138"/>
      <c r="D6" s="138"/>
      <c r="E6" s="139"/>
      <c r="F6" s="139"/>
      <c r="G6" s="138">
        <v>1</v>
      </c>
      <c r="H6" s="138"/>
      <c r="I6" s="138"/>
      <c r="J6" s="138"/>
      <c r="K6" s="138"/>
      <c r="L6" s="138">
        <v>1</v>
      </c>
      <c r="M6" s="138">
        <v>1</v>
      </c>
      <c r="N6" s="138"/>
      <c r="O6" s="422">
        <v>1</v>
      </c>
      <c r="P6" s="138"/>
      <c r="Q6" s="138"/>
      <c r="R6" s="138"/>
      <c r="S6" s="138"/>
      <c r="T6" s="138"/>
      <c r="U6" s="138"/>
      <c r="V6" s="138"/>
      <c r="W6" s="138"/>
      <c r="X6" s="138"/>
      <c r="Y6" s="18">
        <f t="shared" si="0"/>
        <v>4</v>
      </c>
    </row>
    <row r="7" spans="1:25">
      <c r="A7" s="2" t="s">
        <v>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422"/>
      <c r="P7" s="138"/>
      <c r="Q7" s="138"/>
      <c r="R7" s="138"/>
      <c r="S7" s="138"/>
      <c r="T7" s="138"/>
      <c r="U7" s="138"/>
      <c r="V7" s="138"/>
      <c r="W7" s="138"/>
      <c r="X7" s="138"/>
      <c r="Y7" s="18">
        <f t="shared" si="0"/>
        <v>0</v>
      </c>
    </row>
    <row r="8" spans="1:25">
      <c r="A8" s="2" t="s">
        <v>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>
        <v>1</v>
      </c>
      <c r="N8" s="138">
        <v>1</v>
      </c>
      <c r="O8" s="422">
        <v>1</v>
      </c>
      <c r="P8" s="138"/>
      <c r="Q8" s="138"/>
      <c r="R8" s="138"/>
      <c r="S8" s="138"/>
      <c r="T8" s="138"/>
      <c r="U8" s="138"/>
      <c r="V8" s="138"/>
      <c r="W8" s="138"/>
      <c r="X8" s="138"/>
      <c r="Y8" s="18">
        <f t="shared" si="0"/>
        <v>3</v>
      </c>
    </row>
    <row r="9" spans="1:25">
      <c r="A9" s="2" t="s">
        <v>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422"/>
      <c r="P9" s="138"/>
      <c r="Q9" s="138"/>
      <c r="R9" s="138"/>
      <c r="S9" s="138"/>
      <c r="T9" s="138"/>
      <c r="U9" s="138"/>
      <c r="V9" s="138"/>
      <c r="W9" s="138"/>
      <c r="X9" s="138"/>
      <c r="Y9" s="18">
        <f t="shared" si="0"/>
        <v>0</v>
      </c>
    </row>
    <row r="10" spans="1:25">
      <c r="A10" s="2" t="s">
        <v>8</v>
      </c>
      <c r="B10" s="138"/>
      <c r="C10" s="138"/>
      <c r="D10" s="138"/>
      <c r="E10" s="138"/>
      <c r="F10" s="138">
        <v>1</v>
      </c>
      <c r="G10" s="138"/>
      <c r="H10" s="138"/>
      <c r="I10" s="138"/>
      <c r="J10" s="138"/>
      <c r="K10" s="138"/>
      <c r="L10" s="138"/>
      <c r="M10" s="138"/>
      <c r="N10" s="138"/>
      <c r="O10" s="422"/>
      <c r="P10" s="138"/>
      <c r="Q10" s="138"/>
      <c r="R10" s="138"/>
      <c r="S10" s="138"/>
      <c r="T10" s="138"/>
      <c r="U10" s="138"/>
      <c r="V10" s="138"/>
      <c r="W10" s="138"/>
      <c r="X10" s="138"/>
      <c r="Y10" s="18">
        <f t="shared" si="0"/>
        <v>1</v>
      </c>
    </row>
    <row r="11" spans="1:25">
      <c r="A11" s="2" t="s">
        <v>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422"/>
      <c r="P11" s="138"/>
      <c r="Q11" s="138"/>
      <c r="R11" s="138"/>
      <c r="S11" s="138"/>
      <c r="T11" s="138"/>
      <c r="U11" s="138"/>
      <c r="V11" s="138"/>
      <c r="W11" s="138"/>
      <c r="X11" s="138"/>
      <c r="Y11" s="18">
        <f t="shared" si="0"/>
        <v>0</v>
      </c>
    </row>
    <row r="12" spans="1:25">
      <c r="A12" s="2" t="s">
        <v>10</v>
      </c>
      <c r="B12" s="138"/>
      <c r="C12" s="138">
        <v>1</v>
      </c>
      <c r="D12" s="138">
        <v>1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422"/>
      <c r="P12" s="138"/>
      <c r="Q12" s="138"/>
      <c r="R12" s="138"/>
      <c r="S12" s="138"/>
      <c r="T12" s="138"/>
      <c r="U12" s="138"/>
      <c r="V12" s="138"/>
      <c r="W12" s="138"/>
      <c r="X12" s="138"/>
      <c r="Y12" s="18">
        <f t="shared" si="0"/>
        <v>2</v>
      </c>
    </row>
    <row r="13" spans="1:25">
      <c r="A13" s="2" t="s">
        <v>12</v>
      </c>
      <c r="B13" s="138"/>
      <c r="C13" s="138"/>
      <c r="D13" s="138"/>
      <c r="E13" s="138"/>
      <c r="F13" s="138"/>
      <c r="G13" s="138"/>
      <c r="H13" s="138">
        <v>1</v>
      </c>
      <c r="I13" s="138"/>
      <c r="J13" s="138"/>
      <c r="K13" s="138"/>
      <c r="L13" s="138"/>
      <c r="M13" s="138"/>
      <c r="N13" s="138"/>
      <c r="O13" s="422"/>
      <c r="P13" s="138"/>
      <c r="Q13" s="138"/>
      <c r="R13" s="138"/>
      <c r="S13" s="138"/>
      <c r="T13" s="138"/>
      <c r="U13" s="138"/>
      <c r="V13" s="138"/>
      <c r="W13" s="138"/>
      <c r="X13" s="138"/>
      <c r="Y13" s="18">
        <f t="shared" si="0"/>
        <v>1</v>
      </c>
    </row>
    <row r="14" spans="1:25">
      <c r="A14" s="2" t="s">
        <v>13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422"/>
      <c r="P14" s="138"/>
      <c r="Q14" s="138"/>
      <c r="R14" s="138"/>
      <c r="S14" s="138"/>
      <c r="T14" s="138"/>
      <c r="U14" s="138"/>
      <c r="V14" s="138"/>
      <c r="W14" s="138"/>
      <c r="X14" s="138"/>
      <c r="Y14" s="18">
        <f t="shared" si="0"/>
        <v>0</v>
      </c>
    </row>
    <row r="15" spans="1:25">
      <c r="A15" s="2" t="s">
        <v>14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422"/>
      <c r="P15" s="138"/>
      <c r="Q15" s="138"/>
      <c r="R15" s="138"/>
      <c r="S15" s="138"/>
      <c r="T15" s="138"/>
      <c r="U15" s="138"/>
      <c r="V15" s="138"/>
      <c r="W15" s="138"/>
      <c r="X15" s="138"/>
      <c r="Y15" s="18">
        <f t="shared" si="0"/>
        <v>0</v>
      </c>
    </row>
    <row r="16" spans="1:25">
      <c r="A16" s="2" t="s">
        <v>15</v>
      </c>
      <c r="B16" s="138"/>
      <c r="C16" s="138"/>
      <c r="D16" s="138"/>
      <c r="E16" s="138"/>
      <c r="F16" s="138"/>
      <c r="G16" s="138"/>
      <c r="H16" s="138"/>
      <c r="I16" s="138">
        <v>2</v>
      </c>
      <c r="J16" s="138"/>
      <c r="K16" s="138"/>
      <c r="L16" s="138"/>
      <c r="M16" s="138"/>
      <c r="N16" s="138"/>
      <c r="O16" s="422"/>
      <c r="P16" s="138">
        <v>1</v>
      </c>
      <c r="Q16" s="138">
        <v>1</v>
      </c>
      <c r="R16" s="138">
        <v>1</v>
      </c>
      <c r="S16" s="138"/>
      <c r="T16" s="138"/>
      <c r="U16" s="138">
        <v>1</v>
      </c>
      <c r="V16" s="138"/>
      <c r="W16" s="138"/>
      <c r="X16" s="138"/>
      <c r="Y16" s="18">
        <f t="shared" si="0"/>
        <v>6</v>
      </c>
    </row>
    <row r="17" spans="1:25">
      <c r="A17" s="2" t="s">
        <v>69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422"/>
      <c r="P17" s="138"/>
      <c r="Q17" s="138"/>
      <c r="R17" s="138"/>
      <c r="S17" s="138"/>
      <c r="T17" s="138"/>
      <c r="U17" s="138"/>
      <c r="V17" s="138"/>
      <c r="W17" s="138"/>
      <c r="X17" s="138"/>
      <c r="Y17" s="18">
        <f t="shared" si="0"/>
        <v>0</v>
      </c>
    </row>
    <row r="18" spans="1:25">
      <c r="A18" s="2" t="s">
        <v>16</v>
      </c>
      <c r="B18" s="138">
        <v>1</v>
      </c>
      <c r="C18" s="138"/>
      <c r="D18" s="138"/>
      <c r="E18" s="138"/>
      <c r="F18" s="138"/>
      <c r="G18" s="138"/>
      <c r="H18" s="138"/>
      <c r="I18" s="138">
        <v>1</v>
      </c>
      <c r="J18" s="138"/>
      <c r="K18" s="138"/>
      <c r="L18" s="138">
        <v>1</v>
      </c>
      <c r="M18" s="138"/>
      <c r="N18" s="138"/>
      <c r="O18" s="422"/>
      <c r="P18" s="138"/>
      <c r="Q18" s="138"/>
      <c r="R18" s="138">
        <v>1</v>
      </c>
      <c r="S18" s="138"/>
      <c r="T18" s="138"/>
      <c r="U18" s="138"/>
      <c r="V18" s="138"/>
      <c r="W18" s="138"/>
      <c r="X18" s="138"/>
      <c r="Y18" s="18">
        <f t="shared" si="0"/>
        <v>4</v>
      </c>
    </row>
    <row r="19" spans="1:25">
      <c r="A19" s="2" t="s">
        <v>17</v>
      </c>
      <c r="B19" s="138"/>
      <c r="C19" s="138"/>
      <c r="D19" s="138">
        <v>1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422"/>
      <c r="P19" s="138"/>
      <c r="Q19" s="138"/>
      <c r="R19" s="138"/>
      <c r="S19" s="138"/>
      <c r="T19" s="138"/>
      <c r="U19" s="138"/>
      <c r="V19" s="138"/>
      <c r="W19" s="138"/>
      <c r="X19" s="138"/>
      <c r="Y19" s="18">
        <f t="shared" si="0"/>
        <v>1</v>
      </c>
    </row>
    <row r="20" spans="1:25">
      <c r="A20" s="2" t="s">
        <v>59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422"/>
      <c r="P20" s="138"/>
      <c r="Q20" s="138"/>
      <c r="R20" s="138"/>
      <c r="S20" s="138"/>
      <c r="T20" s="138"/>
      <c r="U20" s="138"/>
      <c r="V20" s="138"/>
      <c r="W20" s="138"/>
      <c r="X20" s="138"/>
      <c r="Y20" s="18">
        <f t="shared" si="0"/>
        <v>0</v>
      </c>
    </row>
    <row r="21" spans="1:25">
      <c r="A21" s="2" t="s">
        <v>68</v>
      </c>
      <c r="B21" s="138"/>
      <c r="C21" s="138"/>
      <c r="D21" s="138"/>
      <c r="E21" s="139"/>
      <c r="F21" s="139">
        <v>1</v>
      </c>
      <c r="G21" s="139"/>
      <c r="H21" s="414"/>
      <c r="I21" s="414"/>
      <c r="J21" s="414"/>
      <c r="K21" s="414"/>
      <c r="L21" s="414"/>
      <c r="M21" s="414"/>
      <c r="N21" s="414"/>
      <c r="O21" s="423"/>
      <c r="P21" s="414"/>
      <c r="Q21" s="414"/>
      <c r="R21" s="414">
        <v>1</v>
      </c>
      <c r="S21" s="414"/>
      <c r="T21" s="414"/>
      <c r="U21" s="414"/>
      <c r="V21" s="414"/>
      <c r="W21" s="414"/>
      <c r="X21" s="139"/>
      <c r="Y21" s="18">
        <f t="shared" si="0"/>
        <v>2</v>
      </c>
    </row>
    <row r="22" spans="1:25">
      <c r="A22" s="2" t="s">
        <v>19</v>
      </c>
      <c r="B22" s="138"/>
      <c r="C22" s="138"/>
      <c r="D22" s="138"/>
      <c r="E22" s="139"/>
      <c r="F22" s="139"/>
      <c r="G22" s="138"/>
      <c r="H22" s="284"/>
      <c r="I22" s="284"/>
      <c r="J22" s="284"/>
      <c r="K22" s="284"/>
      <c r="L22" s="284"/>
      <c r="M22" s="284"/>
      <c r="N22" s="284"/>
      <c r="O22" s="423"/>
      <c r="P22" s="284"/>
      <c r="Q22" s="284"/>
      <c r="R22" s="284"/>
      <c r="S22" s="284"/>
      <c r="T22" s="284"/>
      <c r="U22" s="284"/>
      <c r="V22" s="284"/>
      <c r="W22" s="284"/>
      <c r="X22" s="138"/>
      <c r="Y22" s="18">
        <f t="shared" si="0"/>
        <v>0</v>
      </c>
    </row>
    <row r="23" spans="1:25" s="129" customFormat="1">
      <c r="A23" s="2" t="s">
        <v>18</v>
      </c>
      <c r="B23" s="140"/>
      <c r="C23" s="140"/>
      <c r="D23" s="140"/>
      <c r="E23" s="140"/>
      <c r="F23" s="140"/>
      <c r="G23" s="140"/>
      <c r="H23" s="284">
        <v>1</v>
      </c>
      <c r="I23" s="284"/>
      <c r="J23" s="284"/>
      <c r="K23" s="284"/>
      <c r="L23" s="284">
        <v>1</v>
      </c>
      <c r="M23" s="284">
        <v>1</v>
      </c>
      <c r="N23" s="284"/>
      <c r="O23" s="423"/>
      <c r="P23" s="284"/>
      <c r="Q23" s="284"/>
      <c r="R23" s="284"/>
      <c r="S23" s="284"/>
      <c r="T23" s="284"/>
      <c r="U23" s="284"/>
      <c r="V23" s="284"/>
      <c r="W23" s="284"/>
      <c r="X23" s="140"/>
      <c r="Y23" s="18">
        <f t="shared" si="0"/>
        <v>3</v>
      </c>
    </row>
    <row r="24" spans="1:25">
      <c r="A24" s="2" t="s">
        <v>20</v>
      </c>
      <c r="B24" s="138"/>
      <c r="C24" s="138"/>
      <c r="D24" s="138"/>
      <c r="E24" s="138"/>
      <c r="F24" s="138"/>
      <c r="G24" s="138"/>
      <c r="H24" s="284"/>
      <c r="I24" s="284"/>
      <c r="J24" s="284"/>
      <c r="K24" s="284"/>
      <c r="L24" s="284"/>
      <c r="M24" s="284"/>
      <c r="N24" s="284"/>
      <c r="O24" s="423"/>
      <c r="P24" s="284"/>
      <c r="Q24" s="284"/>
      <c r="R24" s="284"/>
      <c r="S24" s="284"/>
      <c r="T24" s="284"/>
      <c r="U24" s="284"/>
      <c r="V24" s="284"/>
      <c r="W24" s="284"/>
      <c r="X24" s="138"/>
      <c r="Y24" s="18">
        <f t="shared" si="0"/>
        <v>0</v>
      </c>
    </row>
    <row r="25" spans="1:25">
      <c r="A25" s="2" t="s">
        <v>21</v>
      </c>
      <c r="B25" s="138">
        <v>1</v>
      </c>
      <c r="C25" s="138"/>
      <c r="D25" s="138"/>
      <c r="E25" s="138"/>
      <c r="F25" s="138"/>
      <c r="G25" s="138"/>
      <c r="H25" s="284"/>
      <c r="I25" s="284">
        <v>1</v>
      </c>
      <c r="J25" s="284"/>
      <c r="K25" s="284"/>
      <c r="L25" s="284">
        <v>1</v>
      </c>
      <c r="M25" s="284"/>
      <c r="N25" s="284"/>
      <c r="O25" s="423"/>
      <c r="P25" s="284"/>
      <c r="Q25" s="284"/>
      <c r="R25" s="284"/>
      <c r="S25" s="284"/>
      <c r="T25" s="284"/>
      <c r="U25" s="284"/>
      <c r="V25" s="284"/>
      <c r="W25" s="284"/>
      <c r="X25" s="138"/>
      <c r="Y25" s="18">
        <f t="shared" si="0"/>
        <v>3</v>
      </c>
    </row>
    <row r="26" spans="1:25">
      <c r="A26" s="2" t="s">
        <v>22</v>
      </c>
      <c r="B26" s="138"/>
      <c r="C26" s="138"/>
      <c r="D26" s="138"/>
      <c r="E26" s="139"/>
      <c r="F26" s="139"/>
      <c r="G26" s="138"/>
      <c r="H26" s="284"/>
      <c r="I26" s="284">
        <v>1</v>
      </c>
      <c r="J26" s="284"/>
      <c r="K26" s="284"/>
      <c r="L26" s="284"/>
      <c r="M26" s="284"/>
      <c r="N26" s="284"/>
      <c r="O26" s="423"/>
      <c r="P26" s="284">
        <v>1</v>
      </c>
      <c r="Q26" s="284"/>
      <c r="R26" s="284"/>
      <c r="S26" s="284"/>
      <c r="T26" s="284">
        <v>1</v>
      </c>
      <c r="U26" s="284"/>
      <c r="V26" s="284"/>
      <c r="W26" s="284"/>
      <c r="X26" s="138"/>
      <c r="Y26" s="18">
        <f t="shared" si="0"/>
        <v>3</v>
      </c>
    </row>
    <row r="27" spans="1:25" s="129" customFormat="1">
      <c r="A27" s="2" t="s">
        <v>23</v>
      </c>
      <c r="B27" s="284"/>
      <c r="C27" s="284">
        <v>1</v>
      </c>
      <c r="D27" s="284"/>
      <c r="E27" s="284"/>
      <c r="F27" s="284"/>
      <c r="G27" s="284"/>
      <c r="H27" s="284"/>
      <c r="I27" s="284"/>
      <c r="J27" s="284">
        <v>1</v>
      </c>
      <c r="K27" s="284"/>
      <c r="L27" s="284"/>
      <c r="M27" s="284"/>
      <c r="N27" s="284"/>
      <c r="O27" s="423"/>
      <c r="P27" s="284"/>
      <c r="Q27" s="284"/>
      <c r="R27" s="284"/>
      <c r="S27" s="284"/>
      <c r="T27" s="284"/>
      <c r="U27" s="284"/>
      <c r="V27" s="284"/>
      <c r="W27" s="284"/>
      <c r="X27" s="284"/>
      <c r="Y27" s="18">
        <f t="shared" si="0"/>
        <v>2</v>
      </c>
    </row>
    <row r="28" spans="1:25">
      <c r="A28" s="2" t="s">
        <v>24</v>
      </c>
      <c r="B28" s="138"/>
      <c r="C28" s="138"/>
      <c r="D28" s="138"/>
      <c r="E28" s="139"/>
      <c r="F28" s="138"/>
      <c r="G28" s="138"/>
      <c r="H28" s="284"/>
      <c r="I28" s="284"/>
      <c r="J28" s="284"/>
      <c r="K28" s="284"/>
      <c r="L28" s="284"/>
      <c r="M28" s="284"/>
      <c r="N28" s="284"/>
      <c r="O28" s="423"/>
      <c r="P28" s="284">
        <v>1</v>
      </c>
      <c r="Q28" s="284"/>
      <c r="R28" s="284">
        <v>1</v>
      </c>
      <c r="S28" s="284"/>
      <c r="T28" s="284"/>
      <c r="U28" s="284"/>
      <c r="V28" s="284"/>
      <c r="W28" s="284"/>
      <c r="X28" s="138"/>
      <c r="Y28" s="18">
        <f t="shared" si="0"/>
        <v>2</v>
      </c>
    </row>
    <row r="29" spans="1:25">
      <c r="A29" s="2" t="s">
        <v>25</v>
      </c>
      <c r="B29" s="138"/>
      <c r="C29" s="138"/>
      <c r="D29" s="138"/>
      <c r="E29" s="138"/>
      <c r="F29" s="138"/>
      <c r="G29" s="138"/>
      <c r="H29" s="284"/>
      <c r="I29" s="284"/>
      <c r="J29" s="284"/>
      <c r="K29" s="284"/>
      <c r="L29" s="284"/>
      <c r="M29" s="284"/>
      <c r="N29" s="284"/>
      <c r="O29" s="423"/>
      <c r="P29" s="284"/>
      <c r="Q29" s="284"/>
      <c r="R29" s="284"/>
      <c r="S29" s="284"/>
      <c r="T29" s="284"/>
      <c r="U29" s="284"/>
      <c r="V29" s="284"/>
      <c r="W29" s="284"/>
      <c r="X29" s="138"/>
      <c r="Y29" s="18">
        <f t="shared" si="0"/>
        <v>0</v>
      </c>
    </row>
    <row r="30" spans="1:25">
      <c r="A30" s="2" t="s">
        <v>26</v>
      </c>
      <c r="B30" s="138"/>
      <c r="C30" s="138"/>
      <c r="D30" s="138"/>
      <c r="E30" s="138"/>
      <c r="F30" s="138"/>
      <c r="G30" s="138"/>
      <c r="H30" s="284"/>
      <c r="I30" s="284"/>
      <c r="J30" s="284"/>
      <c r="K30" s="284"/>
      <c r="L30" s="284"/>
      <c r="M30" s="284"/>
      <c r="N30" s="284"/>
      <c r="O30" s="423"/>
      <c r="P30" s="284"/>
      <c r="Q30" s="284"/>
      <c r="R30" s="284"/>
      <c r="S30" s="284"/>
      <c r="T30" s="284"/>
      <c r="U30" s="284"/>
      <c r="V30" s="284"/>
      <c r="W30" s="284"/>
      <c r="X30" s="138"/>
      <c r="Y30" s="18">
        <f t="shared" si="0"/>
        <v>0</v>
      </c>
    </row>
    <row r="31" spans="1:25">
      <c r="A31" s="2" t="s">
        <v>60</v>
      </c>
      <c r="B31" s="138"/>
      <c r="C31" s="138"/>
      <c r="D31" s="138"/>
      <c r="E31" s="138"/>
      <c r="F31" s="138"/>
      <c r="G31" s="138"/>
      <c r="H31" s="284"/>
      <c r="I31" s="284"/>
      <c r="J31" s="284"/>
      <c r="K31" s="284"/>
      <c r="L31" s="284"/>
      <c r="M31" s="284"/>
      <c r="N31" s="284"/>
      <c r="O31" s="423"/>
      <c r="P31" s="284"/>
      <c r="Q31" s="284"/>
      <c r="R31" s="284"/>
      <c r="S31" s="284"/>
      <c r="T31" s="284"/>
      <c r="U31" s="284"/>
      <c r="V31" s="284"/>
      <c r="W31" s="284"/>
      <c r="X31" s="138"/>
      <c r="Y31" s="18">
        <f t="shared" si="0"/>
        <v>0</v>
      </c>
    </row>
    <row r="32" spans="1:25">
      <c r="A32" s="2" t="s">
        <v>27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422"/>
      <c r="P32" s="138"/>
      <c r="Q32" s="138"/>
      <c r="R32" s="138"/>
      <c r="S32" s="138"/>
      <c r="T32" s="138"/>
      <c r="U32" s="138"/>
      <c r="V32" s="138"/>
      <c r="W32" s="138"/>
      <c r="X32" s="138"/>
      <c r="Y32" s="18">
        <f t="shared" si="0"/>
        <v>0</v>
      </c>
    </row>
    <row r="33" spans="1:25">
      <c r="A33" s="2" t="s">
        <v>28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422"/>
      <c r="P33" s="138"/>
      <c r="Q33" s="138"/>
      <c r="R33" s="138"/>
      <c r="S33" s="138"/>
      <c r="T33" s="138"/>
      <c r="U33" s="138"/>
      <c r="V33" s="138"/>
      <c r="W33" s="138"/>
      <c r="X33" s="138"/>
      <c r="Y33" s="18">
        <f t="shared" si="0"/>
        <v>0</v>
      </c>
    </row>
    <row r="34" spans="1:25">
      <c r="A34" s="2" t="s">
        <v>29</v>
      </c>
      <c r="B34" s="138"/>
      <c r="C34" s="138"/>
      <c r="D34" s="138"/>
      <c r="E34" s="138"/>
      <c r="F34" s="138"/>
      <c r="G34" s="138"/>
      <c r="H34" s="138">
        <v>1</v>
      </c>
      <c r="I34" s="138"/>
      <c r="J34" s="138"/>
      <c r="K34" s="138"/>
      <c r="L34" s="138">
        <v>1</v>
      </c>
      <c r="M34" s="138">
        <v>1</v>
      </c>
      <c r="N34" s="138"/>
      <c r="O34" s="422"/>
      <c r="P34" s="138"/>
      <c r="Q34" s="138"/>
      <c r="R34" s="138"/>
      <c r="S34" s="138"/>
      <c r="T34" s="138"/>
      <c r="U34" s="138"/>
      <c r="V34" s="138"/>
      <c r="W34" s="138"/>
      <c r="X34" s="138"/>
      <c r="Y34" s="18">
        <f t="shared" si="0"/>
        <v>3</v>
      </c>
    </row>
    <row r="35" spans="1:25">
      <c r="A35" s="2" t="s">
        <v>30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422"/>
      <c r="P35" s="138"/>
      <c r="Q35" s="138"/>
      <c r="R35" s="138"/>
      <c r="S35" s="138"/>
      <c r="T35" s="138"/>
      <c r="U35" s="138"/>
      <c r="V35" s="138"/>
      <c r="W35" s="138"/>
      <c r="X35" s="138"/>
      <c r="Y35" s="18">
        <f t="shared" si="0"/>
        <v>0</v>
      </c>
    </row>
    <row r="36" spans="1:25">
      <c r="A36" t="s">
        <v>31</v>
      </c>
      <c r="B36" s="138"/>
      <c r="C36" s="138"/>
      <c r="D36" s="138"/>
      <c r="E36" s="138">
        <v>1</v>
      </c>
      <c r="F36" s="138"/>
      <c r="G36" s="138"/>
      <c r="H36" s="138"/>
      <c r="I36" s="138"/>
      <c r="J36" s="138"/>
      <c r="K36" s="138">
        <v>1</v>
      </c>
      <c r="L36" s="138"/>
      <c r="M36" s="138"/>
      <c r="N36" s="138"/>
      <c r="O36" s="422"/>
      <c r="P36" s="138"/>
      <c r="Q36" s="138"/>
      <c r="R36" s="138"/>
      <c r="S36" s="138"/>
      <c r="T36" s="138"/>
      <c r="U36" s="138"/>
      <c r="V36" s="138"/>
      <c r="W36" s="138"/>
      <c r="X36" s="138"/>
      <c r="Y36" s="18">
        <f t="shared" si="0"/>
        <v>2</v>
      </c>
    </row>
    <row r="37" spans="1:25">
      <c r="A37" s="249" t="s">
        <v>61</v>
      </c>
      <c r="B37" s="138"/>
      <c r="C37" s="138"/>
      <c r="D37" s="138"/>
      <c r="E37" s="138"/>
      <c r="F37" s="138"/>
      <c r="G37" s="138"/>
      <c r="H37" s="138"/>
      <c r="I37" s="138"/>
      <c r="J37" s="138">
        <v>1</v>
      </c>
      <c r="K37" s="138"/>
      <c r="L37" s="138"/>
      <c r="M37" s="138"/>
      <c r="N37" s="138"/>
      <c r="O37" s="422"/>
      <c r="P37" s="138"/>
      <c r="Q37" s="138"/>
      <c r="R37" s="138"/>
      <c r="S37" s="138">
        <v>1</v>
      </c>
      <c r="T37" s="138"/>
      <c r="U37" s="138"/>
      <c r="V37" s="138"/>
      <c r="W37" s="138"/>
      <c r="X37" s="138"/>
      <c r="Y37" s="18">
        <f t="shared" si="0"/>
        <v>2</v>
      </c>
    </row>
    <row r="38" spans="1:25">
      <c r="A38" t="s">
        <v>32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422"/>
      <c r="P38" s="138"/>
      <c r="Q38" s="138"/>
      <c r="R38" s="138"/>
      <c r="S38" s="138"/>
      <c r="T38" s="138"/>
      <c r="U38" s="138"/>
      <c r="V38" s="138"/>
      <c r="W38" s="138"/>
      <c r="X38" s="138"/>
      <c r="Y38" s="18">
        <f t="shared" si="0"/>
        <v>0</v>
      </c>
    </row>
    <row r="39" spans="1:25">
      <c r="A39" s="166" t="s">
        <v>33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>
        <v>1</v>
      </c>
      <c r="L39" s="138"/>
      <c r="M39" s="138"/>
      <c r="N39" s="138"/>
      <c r="O39" s="422"/>
      <c r="P39" s="138"/>
      <c r="Q39" s="138"/>
      <c r="R39" s="138"/>
      <c r="S39" s="138">
        <v>1</v>
      </c>
      <c r="T39" s="138"/>
      <c r="U39" s="138"/>
      <c r="V39" s="138"/>
      <c r="W39" s="138"/>
      <c r="X39" s="138"/>
      <c r="Y39" s="18">
        <f t="shared" si="0"/>
        <v>2</v>
      </c>
    </row>
    <row r="40" spans="1:25">
      <c r="A40" s="2" t="s">
        <v>34</v>
      </c>
      <c r="B40" s="138"/>
      <c r="C40" s="138"/>
      <c r="D40" s="138"/>
      <c r="E40" s="138"/>
      <c r="F40" s="138"/>
      <c r="G40" s="138">
        <v>1</v>
      </c>
      <c r="H40" s="138">
        <v>1</v>
      </c>
      <c r="I40" s="138">
        <v>1</v>
      </c>
      <c r="J40" s="138"/>
      <c r="K40" s="138"/>
      <c r="L40" s="138">
        <v>1</v>
      </c>
      <c r="M40" s="138"/>
      <c r="N40" s="138">
        <v>1</v>
      </c>
      <c r="O40" s="422"/>
      <c r="P40" s="138"/>
      <c r="Q40" s="138"/>
      <c r="R40" s="138"/>
      <c r="S40" s="138"/>
      <c r="T40" s="138">
        <v>1</v>
      </c>
      <c r="U40" s="138">
        <v>1</v>
      </c>
      <c r="V40" s="138"/>
      <c r="W40" s="138"/>
      <c r="X40" s="138"/>
      <c r="Y40" s="18">
        <f t="shared" si="0"/>
        <v>7</v>
      </c>
    </row>
    <row r="41" spans="1:25">
      <c r="A41" s="2" t="s">
        <v>35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422"/>
      <c r="P41" s="138"/>
      <c r="Q41" s="138"/>
      <c r="R41" s="138"/>
      <c r="S41" s="138"/>
      <c r="T41" s="138"/>
      <c r="U41" s="138"/>
      <c r="V41" s="138"/>
      <c r="W41" s="138"/>
      <c r="X41" s="138"/>
      <c r="Y41" s="18">
        <f t="shared" si="0"/>
        <v>0</v>
      </c>
    </row>
    <row r="42" spans="1:25">
      <c r="A42" s="2" t="s">
        <v>36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424"/>
      <c r="P42" s="140"/>
      <c r="Q42" s="140"/>
      <c r="R42" s="140"/>
      <c r="S42" s="140"/>
      <c r="T42" s="140"/>
      <c r="U42" s="140"/>
      <c r="V42" s="140"/>
      <c r="W42" s="140"/>
      <c r="X42" s="140"/>
      <c r="Y42" s="18">
        <f t="shared" si="0"/>
        <v>0</v>
      </c>
    </row>
    <row r="43" spans="1:25">
      <c r="A43" s="2" t="s">
        <v>37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422"/>
      <c r="P43" s="138"/>
      <c r="Q43" s="138"/>
      <c r="R43" s="138"/>
      <c r="S43" s="138"/>
      <c r="T43" s="138"/>
      <c r="U43" s="138"/>
      <c r="V43" s="138"/>
      <c r="W43" s="138"/>
      <c r="X43" s="138"/>
      <c r="Y43" s="18">
        <f t="shared" si="0"/>
        <v>0</v>
      </c>
    </row>
    <row r="44" spans="1:25">
      <c r="A44" s="2" t="s">
        <v>38</v>
      </c>
      <c r="B44" s="138"/>
      <c r="C44" s="138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422"/>
      <c r="P44" s="139"/>
      <c r="Q44" s="139"/>
      <c r="R44" s="139"/>
      <c r="S44" s="139"/>
      <c r="T44" s="139"/>
      <c r="U44" s="139"/>
      <c r="V44" s="139"/>
      <c r="W44" s="139"/>
      <c r="X44" s="139"/>
      <c r="Y44" s="18">
        <f t="shared" si="0"/>
        <v>0</v>
      </c>
    </row>
    <row r="45" spans="1:25">
      <c r="A45" s="145" t="s">
        <v>39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422"/>
      <c r="P45" s="138"/>
      <c r="Q45" s="138"/>
      <c r="R45" s="138"/>
      <c r="S45" s="138"/>
      <c r="T45" s="138"/>
      <c r="U45" s="138"/>
      <c r="V45" s="138"/>
      <c r="W45" s="138"/>
      <c r="X45" s="138"/>
      <c r="Y45" s="18">
        <f t="shared" si="0"/>
        <v>0</v>
      </c>
    </row>
    <row r="46" spans="1:25">
      <c r="A46" s="147" t="s">
        <v>40</v>
      </c>
      <c r="B46" s="138"/>
      <c r="C46" s="138"/>
      <c r="D46" s="138"/>
      <c r="E46" s="138">
        <v>1</v>
      </c>
      <c r="F46" s="138"/>
      <c r="G46" s="138"/>
      <c r="H46" s="138"/>
      <c r="I46" s="138"/>
      <c r="J46" s="138"/>
      <c r="K46" s="138"/>
      <c r="L46" s="138"/>
      <c r="M46" s="138"/>
      <c r="N46" s="138"/>
      <c r="O46" s="422"/>
      <c r="P46" s="138"/>
      <c r="Q46" s="138"/>
      <c r="R46" s="138"/>
      <c r="S46" s="138"/>
      <c r="T46" s="138"/>
      <c r="U46" s="138"/>
      <c r="V46" s="138"/>
      <c r="W46" s="138"/>
      <c r="X46" s="138"/>
      <c r="Y46" s="18">
        <f t="shared" si="0"/>
        <v>1</v>
      </c>
    </row>
    <row r="47" spans="1:25">
      <c r="A47" s="246" t="s">
        <v>62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422"/>
      <c r="P47" s="138"/>
      <c r="Q47" s="138"/>
      <c r="R47" s="138"/>
      <c r="S47" s="138"/>
      <c r="T47" s="138"/>
      <c r="U47" s="138"/>
      <c r="V47" s="138"/>
      <c r="W47" s="138"/>
      <c r="X47" s="138"/>
      <c r="Y47" s="18">
        <f t="shared" si="0"/>
        <v>0</v>
      </c>
    </row>
    <row r="48" spans="1:25">
      <c r="A48" s="245" t="s">
        <v>7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422"/>
      <c r="P48" s="138"/>
      <c r="Q48" s="138"/>
      <c r="R48" s="138"/>
      <c r="S48" s="138"/>
      <c r="T48" s="138"/>
      <c r="U48" s="138"/>
      <c r="V48" s="138"/>
      <c r="W48" s="138"/>
      <c r="X48" s="138"/>
      <c r="Y48" s="18">
        <f t="shared" si="0"/>
        <v>0</v>
      </c>
    </row>
    <row r="49" spans="1:34" s="19" customFormat="1">
      <c r="A49" s="243" t="s">
        <v>11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422"/>
      <c r="P49" s="138"/>
      <c r="Q49" s="138"/>
      <c r="R49" s="138"/>
      <c r="S49" s="138"/>
      <c r="T49" s="138"/>
      <c r="U49" s="138"/>
      <c r="V49" s="138"/>
      <c r="W49" s="138"/>
      <c r="X49" s="138"/>
      <c r="Y49" s="18">
        <f t="shared" si="0"/>
        <v>0</v>
      </c>
    </row>
    <row r="50" spans="1:34" s="19" customFormat="1">
      <c r="A50" s="243" t="s">
        <v>132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422"/>
      <c r="P50" s="138"/>
      <c r="Q50" s="138"/>
      <c r="R50" s="138"/>
      <c r="S50" s="138"/>
      <c r="T50" s="138"/>
      <c r="U50" s="138"/>
      <c r="V50" s="138"/>
      <c r="W50" s="138"/>
      <c r="X50" s="138"/>
      <c r="Y50" s="18">
        <f t="shared" si="0"/>
        <v>0</v>
      </c>
    </row>
    <row r="51" spans="1:34" s="19" customFormat="1">
      <c r="A51" s="244" t="s">
        <v>58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422"/>
      <c r="P51" s="138"/>
      <c r="Q51" s="138"/>
      <c r="R51" s="138"/>
      <c r="S51" s="138"/>
      <c r="T51" s="138"/>
      <c r="U51" s="138"/>
      <c r="V51" s="138"/>
      <c r="W51" s="138"/>
      <c r="X51" s="138"/>
      <c r="Y51" s="18">
        <f t="shared" si="0"/>
        <v>0</v>
      </c>
    </row>
    <row r="52" spans="1:34" s="19" customFormat="1">
      <c r="A52" s="339" t="s">
        <v>178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422"/>
      <c r="P52" s="138"/>
      <c r="Q52" s="138"/>
      <c r="R52" s="138"/>
      <c r="S52" s="138"/>
      <c r="T52" s="138"/>
      <c r="U52" s="138"/>
      <c r="V52" s="138"/>
      <c r="W52" s="138"/>
      <c r="X52" s="138"/>
      <c r="Y52" s="18">
        <f t="shared" si="0"/>
        <v>0</v>
      </c>
    </row>
    <row r="53" spans="1:34" s="19" customFormat="1">
      <c r="A53" s="374" t="s">
        <v>179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422"/>
      <c r="P53" s="138">
        <v>1</v>
      </c>
      <c r="Q53" s="138">
        <v>1</v>
      </c>
      <c r="R53" s="138"/>
      <c r="S53" s="138"/>
      <c r="T53" s="138"/>
      <c r="U53" s="138"/>
      <c r="V53" s="138"/>
      <c r="W53" s="138"/>
      <c r="X53" s="138"/>
      <c r="Y53" s="18">
        <f t="shared" si="0"/>
        <v>2</v>
      </c>
    </row>
    <row r="54" spans="1:34">
      <c r="A54" s="385"/>
      <c r="B54" s="379">
        <f>SUM(B4:B53)</f>
        <v>2</v>
      </c>
      <c r="C54" s="379">
        <f t="shared" ref="C54:X54" si="1">SUM(C4:C53)</f>
        <v>2</v>
      </c>
      <c r="D54" s="379">
        <f t="shared" si="1"/>
        <v>2</v>
      </c>
      <c r="E54" s="379">
        <f t="shared" si="1"/>
        <v>2</v>
      </c>
      <c r="F54" s="379">
        <f t="shared" si="1"/>
        <v>2</v>
      </c>
      <c r="G54" s="379">
        <f t="shared" si="1"/>
        <v>2</v>
      </c>
      <c r="H54" s="379">
        <f t="shared" si="1"/>
        <v>4</v>
      </c>
      <c r="I54" s="379">
        <f t="shared" si="1"/>
        <v>6</v>
      </c>
      <c r="J54" s="379">
        <f t="shared" si="1"/>
        <v>2</v>
      </c>
      <c r="K54" s="379">
        <f t="shared" si="1"/>
        <v>2</v>
      </c>
      <c r="L54" s="379">
        <f t="shared" si="1"/>
        <v>6</v>
      </c>
      <c r="M54" s="379">
        <f t="shared" si="1"/>
        <v>4</v>
      </c>
      <c r="N54" s="379">
        <f t="shared" si="1"/>
        <v>2</v>
      </c>
      <c r="O54" s="425">
        <f t="shared" si="1"/>
        <v>2</v>
      </c>
      <c r="P54" s="379">
        <f t="shared" si="1"/>
        <v>4</v>
      </c>
      <c r="Q54" s="379">
        <f t="shared" si="1"/>
        <v>2</v>
      </c>
      <c r="R54" s="379">
        <f t="shared" si="1"/>
        <v>4</v>
      </c>
      <c r="S54" s="379">
        <f t="shared" si="1"/>
        <v>2</v>
      </c>
      <c r="T54" s="379">
        <f t="shared" si="1"/>
        <v>2</v>
      </c>
      <c r="U54" s="379">
        <f t="shared" si="1"/>
        <v>2</v>
      </c>
      <c r="V54" s="379">
        <f t="shared" si="1"/>
        <v>0</v>
      </c>
      <c r="W54" s="379">
        <f t="shared" si="1"/>
        <v>0</v>
      </c>
      <c r="X54" s="379">
        <f t="shared" si="1"/>
        <v>0</v>
      </c>
      <c r="Y54" s="379">
        <f>SUM(Y4:Y53)</f>
        <v>56</v>
      </c>
    </row>
    <row r="55" spans="1:34">
      <c r="D55" s="26" t="s">
        <v>46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19">
        <f>Y54/2</f>
        <v>28</v>
      </c>
    </row>
    <row r="56" spans="1:34">
      <c r="Y56" s="18">
        <f>AVERAGE(Y4:Y46)</f>
        <v>1.2558139534883721</v>
      </c>
      <c r="Z56" s="18" t="s">
        <v>41</v>
      </c>
    </row>
    <row r="57" spans="1:34">
      <c r="A57" s="18"/>
    </row>
    <row r="58" spans="1:34">
      <c r="A58" s="45"/>
    </row>
    <row r="59" spans="1:34">
      <c r="A59" s="45"/>
      <c r="Y59" s="189" t="s">
        <v>80</v>
      </c>
      <c r="Z59" s="189"/>
      <c r="AA59" s="189"/>
      <c r="AB59" s="189" t="s">
        <v>81</v>
      </c>
      <c r="AC59" s="189"/>
      <c r="AE59" s="18" t="s">
        <v>125</v>
      </c>
      <c r="AH59" s="18" t="s">
        <v>131</v>
      </c>
    </row>
    <row r="60" spans="1:34">
      <c r="Y60" s="18" t="s">
        <v>79</v>
      </c>
      <c r="AB60" s="18" t="s">
        <v>78</v>
      </c>
      <c r="AE60" s="18" t="s">
        <v>126</v>
      </c>
      <c r="AH60" s="18" t="s">
        <v>126</v>
      </c>
    </row>
    <row r="61" spans="1:34">
      <c r="Y61" s="18" t="s">
        <v>47</v>
      </c>
      <c r="AB61" s="18" t="s">
        <v>63</v>
      </c>
      <c r="AE61" s="18" t="s">
        <v>127</v>
      </c>
      <c r="AH61" s="18" t="s">
        <v>127</v>
      </c>
    </row>
    <row r="67" spans="1:1">
      <c r="A67" s="18"/>
    </row>
  </sheetData>
  <conditionalFormatting sqref="Y55 Y4:Y53">
    <cfRule type="cellIs" dxfId="46" priority="1" operator="lessThan">
      <formula>1</formula>
    </cfRule>
    <cfRule type="top10" dxfId="45" priority="2" rank="3"/>
  </conditionalFormatting>
  <printOptions gridLines="1"/>
  <pageMargins left="0.70866141732283472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V84"/>
  <sheetViews>
    <sheetView zoomScale="90" zoomScaleNormal="90" zoomScalePageLayoutView="80" workbookViewId="0">
      <pane xSplit="1" topLeftCell="B1" activePane="topRight" state="frozen"/>
      <selection pane="topRight" activeCell="Y62" sqref="Y62"/>
    </sheetView>
  </sheetViews>
  <sheetFormatPr defaultColWidth="8.42578125" defaultRowHeight="15.75"/>
  <cols>
    <col min="1" max="1" width="24.85546875" style="83" customWidth="1"/>
    <col min="2" max="4" width="4" style="77" customWidth="1"/>
    <col min="5" max="5" width="3.7109375" style="77" customWidth="1"/>
    <col min="6" max="6" width="4.5703125" style="77" bestFit="1" customWidth="1"/>
    <col min="7" max="9" width="4.5703125" style="77" customWidth="1"/>
    <col min="10" max="10" width="3.5703125" style="77" customWidth="1"/>
    <col min="11" max="11" width="4.5703125" style="77" bestFit="1" customWidth="1"/>
    <col min="12" max="12" width="3.5703125" style="77" customWidth="1"/>
    <col min="13" max="13" width="3.140625" style="77" customWidth="1"/>
    <col min="14" max="14" width="2.42578125" style="77" customWidth="1"/>
    <col min="15" max="15" width="3.140625" style="77" customWidth="1"/>
    <col min="16" max="16" width="2.5703125" style="77" customWidth="1"/>
    <col min="17" max="17" width="4.5703125" style="77" bestFit="1" customWidth="1"/>
    <col min="18" max="23" width="3.140625" style="77" customWidth="1"/>
    <col min="24" max="40" width="3.140625" style="454" customWidth="1"/>
    <col min="41" max="42" width="3.140625" style="77" customWidth="1"/>
    <col min="43" max="43" width="8.42578125" style="322"/>
    <col min="44" max="16384" width="8.42578125" style="77"/>
  </cols>
  <sheetData>
    <row r="2" spans="1:44" ht="34.5" customHeight="1">
      <c r="A2" s="283" t="s">
        <v>207</v>
      </c>
    </row>
    <row r="3" spans="1:44" ht="52.5" customHeight="1">
      <c r="A3" s="59"/>
      <c r="B3" s="90" t="s">
        <v>209</v>
      </c>
      <c r="C3" s="90" t="s">
        <v>208</v>
      </c>
      <c r="D3" s="90" t="s">
        <v>210</v>
      </c>
      <c r="E3" s="90" t="s">
        <v>171</v>
      </c>
      <c r="F3" s="287" t="s">
        <v>187</v>
      </c>
      <c r="G3" s="287" t="s">
        <v>188</v>
      </c>
      <c r="H3" s="111" t="s">
        <v>189</v>
      </c>
      <c r="I3" s="111" t="s">
        <v>190</v>
      </c>
      <c r="J3" s="111" t="s">
        <v>191</v>
      </c>
      <c r="K3" s="117" t="s">
        <v>211</v>
      </c>
      <c r="L3" s="117" t="s">
        <v>212</v>
      </c>
      <c r="M3" s="117" t="s">
        <v>213</v>
      </c>
      <c r="N3" s="117" t="s">
        <v>202</v>
      </c>
      <c r="O3" s="117" t="s">
        <v>214</v>
      </c>
      <c r="P3" s="111" t="s">
        <v>215</v>
      </c>
      <c r="Q3" s="111" t="s">
        <v>216</v>
      </c>
      <c r="R3" s="426" t="s">
        <v>217</v>
      </c>
      <c r="S3" s="117" t="s">
        <v>218</v>
      </c>
      <c r="T3" s="111" t="s">
        <v>228</v>
      </c>
      <c r="U3" s="111" t="s">
        <v>229</v>
      </c>
      <c r="V3" s="111" t="s">
        <v>231</v>
      </c>
      <c r="W3" s="111" t="s">
        <v>232</v>
      </c>
      <c r="X3" s="455" t="s">
        <v>234</v>
      </c>
      <c r="Y3" s="455" t="s">
        <v>235</v>
      </c>
      <c r="Z3" s="455"/>
      <c r="AA3" s="287"/>
      <c r="AB3" s="287"/>
      <c r="AC3" s="287"/>
      <c r="AD3" s="287"/>
      <c r="AE3" s="287"/>
      <c r="AF3" s="455"/>
      <c r="AG3" s="455"/>
      <c r="AH3" s="455"/>
      <c r="AI3" s="455"/>
      <c r="AJ3" s="455"/>
      <c r="AK3" s="455"/>
      <c r="AL3" s="455"/>
      <c r="AM3" s="455"/>
      <c r="AN3" s="455"/>
      <c r="AO3" s="117"/>
      <c r="AP3" s="165"/>
      <c r="AQ3" s="323" t="s">
        <v>0</v>
      </c>
      <c r="AR3" s="86"/>
    </row>
    <row r="4" spans="1:44">
      <c r="A4" s="2" t="s">
        <v>1</v>
      </c>
      <c r="B4" s="91"/>
      <c r="C4" s="91"/>
      <c r="D4" s="91"/>
      <c r="E4" s="91">
        <v>1</v>
      </c>
      <c r="F4" s="285"/>
      <c r="G4" s="285"/>
      <c r="H4" s="112"/>
      <c r="I4" s="112"/>
      <c r="J4" s="111"/>
      <c r="K4" s="118"/>
      <c r="L4" s="118"/>
      <c r="M4" s="118"/>
      <c r="N4" s="118">
        <v>1</v>
      </c>
      <c r="O4" s="118"/>
      <c r="P4" s="112">
        <v>1</v>
      </c>
      <c r="Q4" s="112">
        <v>1</v>
      </c>
      <c r="R4" s="426"/>
      <c r="S4" s="117"/>
      <c r="T4" s="111"/>
      <c r="U4" s="111"/>
      <c r="V4" s="112"/>
      <c r="W4" s="112"/>
      <c r="X4" s="286"/>
      <c r="Y4" s="286">
        <v>1</v>
      </c>
      <c r="Z4" s="286"/>
      <c r="AA4" s="285"/>
      <c r="AB4" s="285"/>
      <c r="AC4" s="285"/>
      <c r="AD4" s="285"/>
      <c r="AE4" s="285"/>
      <c r="AF4" s="455"/>
      <c r="AG4" s="455"/>
      <c r="AH4" s="455"/>
      <c r="AI4" s="455"/>
      <c r="AJ4" s="455"/>
      <c r="AK4" s="455"/>
      <c r="AL4" s="455"/>
      <c r="AM4" s="185"/>
      <c r="AN4" s="185"/>
      <c r="AO4" s="119"/>
      <c r="AP4" s="86"/>
      <c r="AQ4" s="324">
        <f t="shared" ref="AQ4:AQ35" si="0">SUM(E4:AP4)</f>
        <v>5</v>
      </c>
      <c r="AR4" s="86"/>
    </row>
    <row r="5" spans="1:44">
      <c r="A5" s="4" t="s">
        <v>2</v>
      </c>
      <c r="B5" s="91"/>
      <c r="C5" s="91"/>
      <c r="D5" s="91"/>
      <c r="E5" s="91"/>
      <c r="F5" s="161"/>
      <c r="G5" s="161"/>
      <c r="H5" s="113"/>
      <c r="I5" s="113"/>
      <c r="J5" s="113"/>
      <c r="K5" s="119"/>
      <c r="L5" s="119"/>
      <c r="M5" s="119"/>
      <c r="N5" s="119"/>
      <c r="O5" s="119"/>
      <c r="P5" s="113"/>
      <c r="Q5" s="113"/>
      <c r="R5" s="427"/>
      <c r="S5" s="119"/>
      <c r="T5" s="113"/>
      <c r="U5" s="113"/>
      <c r="V5" s="113"/>
      <c r="W5" s="113"/>
      <c r="X5" s="185"/>
      <c r="Y5" s="185"/>
      <c r="Z5" s="185"/>
      <c r="AA5" s="161"/>
      <c r="AB5" s="161"/>
      <c r="AC5" s="161"/>
      <c r="AD5" s="161"/>
      <c r="AE5" s="161"/>
      <c r="AF5" s="185"/>
      <c r="AG5" s="185"/>
      <c r="AH5" s="185"/>
      <c r="AI5" s="185"/>
      <c r="AJ5" s="185"/>
      <c r="AK5" s="185"/>
      <c r="AL5" s="185"/>
      <c r="AM5" s="185"/>
      <c r="AN5" s="185"/>
      <c r="AO5" s="119"/>
      <c r="AP5" s="86"/>
      <c r="AQ5" s="324">
        <f t="shared" si="0"/>
        <v>0</v>
      </c>
      <c r="AR5" s="86"/>
    </row>
    <row r="6" spans="1:44">
      <c r="A6" s="2" t="s">
        <v>3</v>
      </c>
      <c r="B6" s="91"/>
      <c r="C6" s="91"/>
      <c r="D6" s="91">
        <v>1</v>
      </c>
      <c r="E6" s="91"/>
      <c r="F6" s="285">
        <v>1</v>
      </c>
      <c r="G6" s="285"/>
      <c r="H6" s="112">
        <v>1</v>
      </c>
      <c r="I6" s="112">
        <v>1</v>
      </c>
      <c r="J6" s="112"/>
      <c r="K6" s="118">
        <v>1</v>
      </c>
      <c r="L6" s="118"/>
      <c r="M6" s="118"/>
      <c r="N6" s="118">
        <v>1</v>
      </c>
      <c r="O6" s="118">
        <v>1</v>
      </c>
      <c r="P6" s="113">
        <v>1</v>
      </c>
      <c r="Q6" s="113">
        <v>2</v>
      </c>
      <c r="R6" s="427">
        <v>1</v>
      </c>
      <c r="S6" s="119"/>
      <c r="T6" s="113"/>
      <c r="U6" s="113"/>
      <c r="V6" s="113"/>
      <c r="W6" s="113">
        <v>1</v>
      </c>
      <c r="X6" s="185">
        <v>1</v>
      </c>
      <c r="Y6" s="185">
        <v>1</v>
      </c>
      <c r="Z6" s="185"/>
      <c r="AA6" s="161"/>
      <c r="AB6" s="161"/>
      <c r="AC6" s="161"/>
      <c r="AD6" s="161"/>
      <c r="AE6" s="161"/>
      <c r="AF6" s="185"/>
      <c r="AG6" s="185"/>
      <c r="AH6" s="185"/>
      <c r="AI6" s="185"/>
      <c r="AJ6" s="185"/>
      <c r="AK6" s="185"/>
      <c r="AL6" s="185"/>
      <c r="AM6" s="185"/>
      <c r="AN6" s="185"/>
      <c r="AO6" s="119"/>
      <c r="AP6" s="86"/>
      <c r="AQ6" s="324">
        <f t="shared" si="0"/>
        <v>13</v>
      </c>
      <c r="AR6" s="86"/>
    </row>
    <row r="7" spans="1:44">
      <c r="A7" s="2" t="s">
        <v>4</v>
      </c>
      <c r="B7" s="91"/>
      <c r="C7" s="91"/>
      <c r="D7" s="91"/>
      <c r="E7" s="91"/>
      <c r="F7" s="161"/>
      <c r="G7" s="161"/>
      <c r="H7" s="113"/>
      <c r="I7" s="113"/>
      <c r="J7" s="113"/>
      <c r="K7" s="119"/>
      <c r="L7" s="119"/>
      <c r="M7" s="119"/>
      <c r="N7" s="119"/>
      <c r="O7" s="119"/>
      <c r="P7" s="113"/>
      <c r="Q7" s="113"/>
      <c r="R7" s="427"/>
      <c r="S7" s="119"/>
      <c r="T7" s="113"/>
      <c r="U7" s="113"/>
      <c r="V7" s="113"/>
      <c r="W7" s="113"/>
      <c r="X7" s="185"/>
      <c r="Y7" s="185"/>
      <c r="Z7" s="185"/>
      <c r="AA7" s="161"/>
      <c r="AB7" s="161"/>
      <c r="AC7" s="161"/>
      <c r="AD7" s="161"/>
      <c r="AE7" s="161"/>
      <c r="AF7" s="185"/>
      <c r="AG7" s="185"/>
      <c r="AH7" s="185"/>
      <c r="AI7" s="185"/>
      <c r="AJ7" s="185"/>
      <c r="AK7" s="185"/>
      <c r="AL7" s="185"/>
      <c r="AM7" s="185"/>
      <c r="AN7" s="185"/>
      <c r="AO7" s="119"/>
      <c r="AP7" s="86"/>
      <c r="AQ7" s="324">
        <f t="shared" si="0"/>
        <v>0</v>
      </c>
      <c r="AR7" s="86"/>
    </row>
    <row r="8" spans="1:44">
      <c r="A8" s="2" t="s">
        <v>5</v>
      </c>
      <c r="B8" s="91">
        <v>1</v>
      </c>
      <c r="C8" s="91"/>
      <c r="D8" s="91">
        <v>1</v>
      </c>
      <c r="E8" s="91"/>
      <c r="F8" s="285"/>
      <c r="G8" s="285"/>
      <c r="H8" s="112"/>
      <c r="I8" s="112"/>
      <c r="J8" s="113"/>
      <c r="K8" s="119">
        <v>1</v>
      </c>
      <c r="L8" s="119"/>
      <c r="M8" s="119"/>
      <c r="N8" s="119">
        <v>1</v>
      </c>
      <c r="O8" s="119">
        <v>1</v>
      </c>
      <c r="P8" s="143">
        <v>1</v>
      </c>
      <c r="Q8" s="113">
        <v>2</v>
      </c>
      <c r="R8" s="427">
        <v>1</v>
      </c>
      <c r="S8" s="119"/>
      <c r="T8" s="113"/>
      <c r="U8" s="113"/>
      <c r="V8" s="113"/>
      <c r="W8" s="113"/>
      <c r="X8" s="185"/>
      <c r="Y8" s="185">
        <v>1</v>
      </c>
      <c r="Z8" s="185"/>
      <c r="AA8" s="161"/>
      <c r="AB8" s="161"/>
      <c r="AC8" s="161"/>
      <c r="AD8" s="161"/>
      <c r="AE8" s="161"/>
      <c r="AF8" s="185"/>
      <c r="AG8" s="185"/>
      <c r="AH8" s="185"/>
      <c r="AI8" s="185"/>
      <c r="AJ8" s="185"/>
      <c r="AK8" s="185"/>
      <c r="AL8" s="185"/>
      <c r="AM8" s="185"/>
      <c r="AN8" s="185"/>
      <c r="AO8" s="119"/>
      <c r="AP8" s="86"/>
      <c r="AQ8" s="324">
        <f t="shared" si="0"/>
        <v>8</v>
      </c>
      <c r="AR8" s="86"/>
    </row>
    <row r="9" spans="1:44">
      <c r="A9" s="2" t="s">
        <v>6</v>
      </c>
      <c r="B9" s="91"/>
      <c r="C9" s="91"/>
      <c r="D9" s="91">
        <v>1</v>
      </c>
      <c r="E9" s="91"/>
      <c r="F9" s="161"/>
      <c r="G9" s="161"/>
      <c r="H9" s="113"/>
      <c r="I9" s="113"/>
      <c r="J9" s="113"/>
      <c r="K9" s="119"/>
      <c r="L9" s="119"/>
      <c r="M9" s="119"/>
      <c r="N9" s="119"/>
      <c r="O9" s="119"/>
      <c r="P9" s="143"/>
      <c r="Q9" s="113"/>
      <c r="R9" s="427"/>
      <c r="S9" s="119"/>
      <c r="T9" s="113"/>
      <c r="U9" s="113"/>
      <c r="V9" s="113"/>
      <c r="W9" s="113"/>
      <c r="X9" s="185"/>
      <c r="Y9" s="185"/>
      <c r="Z9" s="185"/>
      <c r="AA9" s="161"/>
      <c r="AB9" s="161"/>
      <c r="AC9" s="161"/>
      <c r="AD9" s="161"/>
      <c r="AE9" s="161"/>
      <c r="AF9" s="185"/>
      <c r="AG9" s="185"/>
      <c r="AH9" s="185"/>
      <c r="AI9" s="185"/>
      <c r="AJ9" s="185"/>
      <c r="AK9" s="185"/>
      <c r="AL9" s="185"/>
      <c r="AM9" s="185"/>
      <c r="AN9" s="185"/>
      <c r="AO9" s="119"/>
      <c r="AP9" s="86"/>
      <c r="AQ9" s="324">
        <f t="shared" si="0"/>
        <v>0</v>
      </c>
      <c r="AR9" s="86"/>
    </row>
    <row r="10" spans="1:44">
      <c r="A10" s="2" t="s">
        <v>8</v>
      </c>
      <c r="B10" s="91"/>
      <c r="C10" s="91"/>
      <c r="D10" s="91"/>
      <c r="E10" s="91"/>
      <c r="F10" s="161"/>
      <c r="G10" s="161"/>
      <c r="H10" s="113"/>
      <c r="I10" s="113"/>
      <c r="J10" s="113"/>
      <c r="K10" s="119"/>
      <c r="L10" s="152"/>
      <c r="M10" s="119"/>
      <c r="N10" s="119"/>
      <c r="O10" s="119"/>
      <c r="P10" s="143"/>
      <c r="Q10" s="113"/>
      <c r="R10" s="427"/>
      <c r="S10" s="119"/>
      <c r="T10" s="113"/>
      <c r="U10" s="113">
        <v>1</v>
      </c>
      <c r="V10" s="113"/>
      <c r="W10" s="113"/>
      <c r="X10" s="185"/>
      <c r="Y10" s="185"/>
      <c r="Z10" s="185"/>
      <c r="AA10" s="161"/>
      <c r="AB10" s="161"/>
      <c r="AC10" s="161"/>
      <c r="AD10" s="161"/>
      <c r="AE10" s="161"/>
      <c r="AF10" s="185"/>
      <c r="AG10" s="185"/>
      <c r="AH10" s="185"/>
      <c r="AI10" s="185"/>
      <c r="AJ10" s="185"/>
      <c r="AK10" s="185"/>
      <c r="AL10" s="185"/>
      <c r="AM10" s="185"/>
      <c r="AN10" s="185"/>
      <c r="AO10" s="119"/>
      <c r="AP10" s="86"/>
      <c r="AQ10" s="324">
        <f t="shared" si="0"/>
        <v>1</v>
      </c>
      <c r="AR10" s="86"/>
    </row>
    <row r="11" spans="1:44">
      <c r="A11" s="2" t="s">
        <v>9</v>
      </c>
      <c r="B11" s="91"/>
      <c r="C11" s="91"/>
      <c r="D11" s="91"/>
      <c r="E11" s="91"/>
      <c r="F11" s="285"/>
      <c r="G11" s="285"/>
      <c r="H11" s="112"/>
      <c r="I11" s="113"/>
      <c r="J11" s="113"/>
      <c r="K11" s="119"/>
      <c r="L11" s="152"/>
      <c r="M11" s="119"/>
      <c r="N11" s="119"/>
      <c r="O11" s="119"/>
      <c r="P11" s="143"/>
      <c r="Q11" s="113"/>
      <c r="R11" s="427"/>
      <c r="S11" s="119"/>
      <c r="T11" s="113"/>
      <c r="U11" s="113"/>
      <c r="V11" s="113"/>
      <c r="W11" s="113"/>
      <c r="X11" s="185"/>
      <c r="Y11" s="185"/>
      <c r="Z11" s="185"/>
      <c r="AA11" s="161"/>
      <c r="AB11" s="161"/>
      <c r="AC11" s="161"/>
      <c r="AD11" s="161"/>
      <c r="AE11" s="161"/>
      <c r="AF11" s="185"/>
      <c r="AG11" s="185"/>
      <c r="AH11" s="185"/>
      <c r="AI11" s="185"/>
      <c r="AJ11" s="185"/>
      <c r="AK11" s="185"/>
      <c r="AL11" s="185"/>
      <c r="AM11" s="185"/>
      <c r="AN11" s="185"/>
      <c r="AO11" s="119"/>
      <c r="AP11" s="86"/>
      <c r="AQ11" s="324">
        <f t="shared" si="0"/>
        <v>0</v>
      </c>
      <c r="AR11" s="86"/>
    </row>
    <row r="12" spans="1:44">
      <c r="A12" s="2" t="s">
        <v>10</v>
      </c>
      <c r="B12" s="91"/>
      <c r="C12" s="91"/>
      <c r="D12" s="91"/>
      <c r="E12" s="91"/>
      <c r="F12" s="161"/>
      <c r="G12" s="161">
        <v>1</v>
      </c>
      <c r="H12" s="113">
        <v>1</v>
      </c>
      <c r="I12" s="113">
        <v>1</v>
      </c>
      <c r="J12" s="113"/>
      <c r="K12" s="119"/>
      <c r="L12" s="152"/>
      <c r="M12" s="119"/>
      <c r="N12" s="119"/>
      <c r="O12" s="119">
        <v>1</v>
      </c>
      <c r="P12" s="159"/>
      <c r="Q12" s="113">
        <v>1</v>
      </c>
      <c r="R12" s="427"/>
      <c r="S12" s="119"/>
      <c r="T12" s="113"/>
      <c r="U12" s="113"/>
      <c r="V12" s="113"/>
      <c r="W12" s="113"/>
      <c r="X12" s="185"/>
      <c r="Y12" s="185"/>
      <c r="Z12" s="185"/>
      <c r="AA12" s="161"/>
      <c r="AB12" s="161"/>
      <c r="AC12" s="161"/>
      <c r="AD12" s="161"/>
      <c r="AE12" s="161"/>
      <c r="AF12" s="185"/>
      <c r="AG12" s="185"/>
      <c r="AH12" s="185"/>
      <c r="AI12" s="185"/>
      <c r="AJ12" s="185"/>
      <c r="AK12" s="185"/>
      <c r="AL12" s="185"/>
      <c r="AM12" s="185"/>
      <c r="AN12" s="185"/>
      <c r="AO12" s="119"/>
      <c r="AP12" s="86"/>
      <c r="AQ12" s="324">
        <f t="shared" si="0"/>
        <v>5</v>
      </c>
      <c r="AR12" s="86"/>
    </row>
    <row r="13" spans="1:44">
      <c r="A13" s="2" t="s">
        <v>12</v>
      </c>
      <c r="B13" s="91"/>
      <c r="C13" s="91"/>
      <c r="D13" s="91"/>
      <c r="E13" s="91"/>
      <c r="F13" s="285"/>
      <c r="G13" s="285"/>
      <c r="H13" s="112"/>
      <c r="I13" s="112"/>
      <c r="J13" s="112"/>
      <c r="K13" s="118"/>
      <c r="L13" s="152"/>
      <c r="M13" s="118"/>
      <c r="N13" s="118"/>
      <c r="O13" s="118"/>
      <c r="P13" s="160"/>
      <c r="Q13" s="161"/>
      <c r="R13" s="428"/>
      <c r="S13" s="185"/>
      <c r="T13" s="161"/>
      <c r="U13" s="161"/>
      <c r="V13" s="161"/>
      <c r="W13" s="161"/>
      <c r="X13" s="185"/>
      <c r="Y13" s="185"/>
      <c r="Z13" s="185"/>
      <c r="AA13" s="161"/>
      <c r="AB13" s="161"/>
      <c r="AC13" s="161"/>
      <c r="AD13" s="161"/>
      <c r="AE13" s="161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53"/>
      <c r="AQ13" s="324">
        <f t="shared" si="0"/>
        <v>0</v>
      </c>
      <c r="AR13" s="86"/>
    </row>
    <row r="14" spans="1:44">
      <c r="A14" s="2" t="s">
        <v>13</v>
      </c>
      <c r="B14" s="91"/>
      <c r="C14" s="91"/>
      <c r="D14" s="91"/>
      <c r="E14" s="91"/>
      <c r="F14" s="161"/>
      <c r="G14" s="161"/>
      <c r="H14" s="113"/>
      <c r="I14" s="113"/>
      <c r="J14" s="113">
        <v>1</v>
      </c>
      <c r="K14" s="119"/>
      <c r="L14" s="119"/>
      <c r="M14" s="119"/>
      <c r="N14" s="119"/>
      <c r="O14" s="119"/>
      <c r="P14" s="159"/>
      <c r="Q14" s="113"/>
      <c r="R14" s="427"/>
      <c r="S14" s="119">
        <v>1</v>
      </c>
      <c r="T14" s="113"/>
      <c r="U14" s="113"/>
      <c r="V14" s="113"/>
      <c r="W14" s="113"/>
      <c r="X14" s="185"/>
      <c r="Y14" s="185"/>
      <c r="Z14" s="185"/>
      <c r="AA14" s="161"/>
      <c r="AB14" s="161"/>
      <c r="AC14" s="161"/>
      <c r="AD14" s="161"/>
      <c r="AE14" s="161"/>
      <c r="AF14" s="185"/>
      <c r="AG14" s="185"/>
      <c r="AH14" s="185"/>
      <c r="AI14" s="185"/>
      <c r="AJ14" s="185"/>
      <c r="AK14" s="185"/>
      <c r="AL14" s="185"/>
      <c r="AM14" s="185"/>
      <c r="AN14" s="185"/>
      <c r="AO14" s="119"/>
      <c r="AP14" s="86"/>
      <c r="AQ14" s="324">
        <f t="shared" si="0"/>
        <v>2</v>
      </c>
      <c r="AR14" s="86"/>
    </row>
    <row r="15" spans="1:44">
      <c r="A15" s="2" t="s">
        <v>14</v>
      </c>
      <c r="B15" s="91"/>
      <c r="C15" s="91"/>
      <c r="D15" s="91"/>
      <c r="E15" s="91"/>
      <c r="F15" s="285"/>
      <c r="G15" s="285"/>
      <c r="H15" s="112"/>
      <c r="I15" s="112"/>
      <c r="J15" s="113"/>
      <c r="K15" s="119"/>
      <c r="L15" s="152"/>
      <c r="M15" s="119"/>
      <c r="N15" s="119"/>
      <c r="O15" s="119"/>
      <c r="P15" s="143"/>
      <c r="Q15" s="113"/>
      <c r="R15" s="427"/>
      <c r="S15" s="119"/>
      <c r="T15" s="113"/>
      <c r="U15" s="113"/>
      <c r="V15" s="113"/>
      <c r="W15" s="113"/>
      <c r="X15" s="185"/>
      <c r="Y15" s="185"/>
      <c r="Z15" s="185"/>
      <c r="AA15" s="161"/>
      <c r="AB15" s="161"/>
      <c r="AC15" s="161"/>
      <c r="AD15" s="161"/>
      <c r="AE15" s="161"/>
      <c r="AF15" s="185"/>
      <c r="AG15" s="185"/>
      <c r="AH15" s="185"/>
      <c r="AI15" s="185"/>
      <c r="AJ15" s="185"/>
      <c r="AK15" s="185"/>
      <c r="AL15" s="185"/>
      <c r="AM15" s="185"/>
      <c r="AN15" s="185"/>
      <c r="AO15" s="119"/>
      <c r="AP15" s="86"/>
      <c r="AQ15" s="324">
        <f t="shared" si="0"/>
        <v>0</v>
      </c>
      <c r="AR15" s="86"/>
    </row>
    <row r="16" spans="1:44">
      <c r="A16" s="2" t="s">
        <v>15</v>
      </c>
      <c r="B16" s="91"/>
      <c r="C16" s="91"/>
      <c r="D16" s="91"/>
      <c r="E16" s="91"/>
      <c r="F16" s="161"/>
      <c r="G16" s="161"/>
      <c r="H16" s="113"/>
      <c r="I16" s="113"/>
      <c r="J16" s="113"/>
      <c r="K16" s="119">
        <v>1</v>
      </c>
      <c r="L16" s="152"/>
      <c r="M16" s="119"/>
      <c r="N16" s="119">
        <v>1</v>
      </c>
      <c r="O16" s="119"/>
      <c r="P16" s="143"/>
      <c r="Q16" s="113"/>
      <c r="R16" s="427"/>
      <c r="S16" s="119"/>
      <c r="T16" s="113"/>
      <c r="U16" s="113"/>
      <c r="V16" s="113"/>
      <c r="W16" s="113"/>
      <c r="X16" s="185">
        <v>1</v>
      </c>
      <c r="Y16" s="185"/>
      <c r="Z16" s="185"/>
      <c r="AA16" s="161"/>
      <c r="AB16" s="161"/>
      <c r="AC16" s="161"/>
      <c r="AD16" s="161"/>
      <c r="AE16" s="161"/>
      <c r="AF16" s="185"/>
      <c r="AG16" s="185"/>
      <c r="AH16" s="185"/>
      <c r="AI16" s="185"/>
      <c r="AJ16" s="185"/>
      <c r="AK16" s="185"/>
      <c r="AL16" s="185"/>
      <c r="AM16" s="185"/>
      <c r="AN16" s="185"/>
      <c r="AO16" s="119"/>
      <c r="AP16" s="86"/>
      <c r="AQ16" s="324">
        <f t="shared" si="0"/>
        <v>3</v>
      </c>
      <c r="AR16" s="86"/>
    </row>
    <row r="17" spans="1:46">
      <c r="A17" s="2" t="s">
        <v>69</v>
      </c>
      <c r="B17" s="91"/>
      <c r="C17" s="91"/>
      <c r="D17" s="91"/>
      <c r="E17" s="91"/>
      <c r="F17" s="285"/>
      <c r="G17" s="285"/>
      <c r="H17" s="112"/>
      <c r="I17" s="112"/>
      <c r="J17" s="113"/>
      <c r="K17" s="119"/>
      <c r="L17" s="152"/>
      <c r="M17" s="119"/>
      <c r="N17" s="119"/>
      <c r="O17" s="119"/>
      <c r="P17" s="143"/>
      <c r="Q17" s="113"/>
      <c r="R17" s="427"/>
      <c r="S17" s="119"/>
      <c r="T17" s="113"/>
      <c r="U17" s="113"/>
      <c r="V17" s="113"/>
      <c r="W17" s="113"/>
      <c r="X17" s="185"/>
      <c r="Y17" s="185"/>
      <c r="Z17" s="185"/>
      <c r="AA17" s="161"/>
      <c r="AB17" s="161"/>
      <c r="AC17" s="161"/>
      <c r="AD17" s="161"/>
      <c r="AE17" s="161"/>
      <c r="AF17" s="185"/>
      <c r="AG17" s="185"/>
      <c r="AH17" s="185"/>
      <c r="AI17" s="185"/>
      <c r="AJ17" s="185"/>
      <c r="AK17" s="185"/>
      <c r="AL17" s="185"/>
      <c r="AM17" s="185"/>
      <c r="AN17" s="185"/>
      <c r="AO17" s="119"/>
      <c r="AP17" s="86"/>
      <c r="AQ17" s="324">
        <f t="shared" si="0"/>
        <v>0</v>
      </c>
      <c r="AR17" s="86"/>
    </row>
    <row r="18" spans="1:46">
      <c r="A18" s="2" t="s">
        <v>16</v>
      </c>
      <c r="B18" s="91"/>
      <c r="C18" s="91"/>
      <c r="D18" s="91"/>
      <c r="E18" s="91"/>
      <c r="F18" s="161"/>
      <c r="G18" s="161"/>
      <c r="H18" s="113"/>
      <c r="I18" s="113"/>
      <c r="J18" s="113"/>
      <c r="K18" s="119"/>
      <c r="L18" s="152"/>
      <c r="M18" s="119"/>
      <c r="N18" s="119">
        <v>1</v>
      </c>
      <c r="O18" s="119"/>
      <c r="P18" s="143"/>
      <c r="Q18" s="113"/>
      <c r="R18" s="427"/>
      <c r="S18" s="119"/>
      <c r="T18" s="113">
        <v>1</v>
      </c>
      <c r="U18" s="113"/>
      <c r="V18" s="113"/>
      <c r="W18" s="113"/>
      <c r="X18" s="185"/>
      <c r="Y18" s="185"/>
      <c r="Z18" s="185"/>
      <c r="AA18" s="161"/>
      <c r="AB18" s="161"/>
      <c r="AC18" s="161"/>
      <c r="AD18" s="161"/>
      <c r="AE18" s="161"/>
      <c r="AF18" s="185"/>
      <c r="AG18" s="185"/>
      <c r="AH18" s="185"/>
      <c r="AI18" s="185"/>
      <c r="AJ18" s="185"/>
      <c r="AK18" s="185"/>
      <c r="AL18" s="185"/>
      <c r="AM18" s="185"/>
      <c r="AN18" s="185"/>
      <c r="AO18" s="119"/>
      <c r="AP18" s="86"/>
      <c r="AQ18" s="324">
        <f t="shared" si="0"/>
        <v>2</v>
      </c>
      <c r="AR18" s="86"/>
    </row>
    <row r="19" spans="1:46">
      <c r="A19" s="2" t="s">
        <v>17</v>
      </c>
      <c r="B19" s="91"/>
      <c r="C19" s="91">
        <v>1</v>
      </c>
      <c r="D19" s="91">
        <v>1</v>
      </c>
      <c r="E19" s="91"/>
      <c r="F19" s="161"/>
      <c r="G19" s="161">
        <v>1</v>
      </c>
      <c r="H19" s="113"/>
      <c r="I19" s="113">
        <v>1</v>
      </c>
      <c r="J19" s="113"/>
      <c r="K19" s="119">
        <v>1</v>
      </c>
      <c r="L19" s="152"/>
      <c r="M19" s="119">
        <v>1</v>
      </c>
      <c r="N19" s="119"/>
      <c r="O19" s="119">
        <v>1</v>
      </c>
      <c r="P19" s="143"/>
      <c r="Q19" s="113">
        <v>1</v>
      </c>
      <c r="R19" s="427"/>
      <c r="S19" s="119"/>
      <c r="T19" s="113"/>
      <c r="U19" s="113">
        <v>2</v>
      </c>
      <c r="V19" s="113">
        <v>1</v>
      </c>
      <c r="W19" s="113"/>
      <c r="X19" s="185">
        <v>1</v>
      </c>
      <c r="Y19" s="185">
        <v>2</v>
      </c>
      <c r="Z19" s="185"/>
      <c r="AA19" s="161"/>
      <c r="AB19" s="161"/>
      <c r="AC19" s="161"/>
      <c r="AD19" s="161"/>
      <c r="AE19" s="161"/>
      <c r="AF19" s="185"/>
      <c r="AG19" s="185"/>
      <c r="AH19" s="185"/>
      <c r="AI19" s="185"/>
      <c r="AJ19" s="185"/>
      <c r="AK19" s="185"/>
      <c r="AL19" s="185"/>
      <c r="AM19" s="185"/>
      <c r="AN19" s="185"/>
      <c r="AO19" s="119"/>
      <c r="AP19" s="86"/>
      <c r="AQ19" s="324">
        <f t="shared" si="0"/>
        <v>12</v>
      </c>
      <c r="AR19" s="86"/>
    </row>
    <row r="20" spans="1:46">
      <c r="A20" s="2" t="s">
        <v>59</v>
      </c>
      <c r="B20" s="91"/>
      <c r="C20" s="91">
        <v>1</v>
      </c>
      <c r="D20" s="91">
        <v>1</v>
      </c>
      <c r="E20" s="91"/>
      <c r="F20" s="285"/>
      <c r="G20" s="285">
        <v>1</v>
      </c>
      <c r="H20" s="113"/>
      <c r="I20" s="113">
        <v>1</v>
      </c>
      <c r="J20" s="113"/>
      <c r="K20" s="119">
        <v>1</v>
      </c>
      <c r="L20" s="119"/>
      <c r="M20" s="119">
        <v>1</v>
      </c>
      <c r="N20" s="119"/>
      <c r="O20" s="119">
        <v>1</v>
      </c>
      <c r="P20" s="143"/>
      <c r="Q20" s="113">
        <v>1</v>
      </c>
      <c r="R20" s="427"/>
      <c r="S20" s="119"/>
      <c r="T20" s="113"/>
      <c r="U20" s="113">
        <v>1</v>
      </c>
      <c r="V20" s="113">
        <v>1</v>
      </c>
      <c r="W20" s="113">
        <v>1</v>
      </c>
      <c r="X20" s="185">
        <v>1</v>
      </c>
      <c r="Y20" s="185">
        <v>1</v>
      </c>
      <c r="Z20" s="185"/>
      <c r="AA20" s="161"/>
      <c r="AB20" s="161"/>
      <c r="AC20" s="161"/>
      <c r="AD20" s="161"/>
      <c r="AE20" s="161"/>
      <c r="AF20" s="185"/>
      <c r="AG20" s="185"/>
      <c r="AH20" s="185"/>
      <c r="AI20" s="185"/>
      <c r="AJ20" s="185"/>
      <c r="AK20" s="185"/>
      <c r="AL20" s="185"/>
      <c r="AM20" s="185"/>
      <c r="AN20" s="185"/>
      <c r="AO20" s="119"/>
      <c r="AP20" s="86"/>
      <c r="AQ20" s="324">
        <f t="shared" si="0"/>
        <v>11</v>
      </c>
      <c r="AR20" s="86"/>
      <c r="AT20" s="78"/>
    </row>
    <row r="21" spans="1:46">
      <c r="A21" s="2" t="s">
        <v>68</v>
      </c>
      <c r="B21" s="279"/>
      <c r="C21" s="279"/>
      <c r="D21" s="279"/>
      <c r="E21" s="279"/>
      <c r="F21" s="285"/>
      <c r="G21" s="285"/>
      <c r="H21" s="285"/>
      <c r="I21" s="285"/>
      <c r="J21" s="285"/>
      <c r="K21" s="286"/>
      <c r="L21" s="281"/>
      <c r="M21" s="286"/>
      <c r="N21" s="286"/>
      <c r="O21" s="286"/>
      <c r="P21" s="280"/>
      <c r="Q21" s="161"/>
      <c r="R21" s="428"/>
      <c r="S21" s="185"/>
      <c r="T21" s="161"/>
      <c r="U21" s="161"/>
      <c r="V21" s="161"/>
      <c r="W21" s="161"/>
      <c r="X21" s="185"/>
      <c r="Y21" s="185"/>
      <c r="Z21" s="185"/>
      <c r="AA21" s="161"/>
      <c r="AB21" s="161"/>
      <c r="AC21" s="161"/>
      <c r="AD21" s="161"/>
      <c r="AE21" s="161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86"/>
      <c r="AQ21" s="324">
        <f t="shared" si="0"/>
        <v>0</v>
      </c>
      <c r="AR21" s="86"/>
      <c r="AT21" s="78"/>
    </row>
    <row r="22" spans="1:46">
      <c r="A22" s="2" t="s">
        <v>19</v>
      </c>
      <c r="B22" s="279"/>
      <c r="C22" s="279"/>
      <c r="D22" s="279"/>
      <c r="E22" s="279"/>
      <c r="F22" s="285"/>
      <c r="G22" s="285"/>
      <c r="H22" s="285"/>
      <c r="I22" s="285"/>
      <c r="J22" s="285"/>
      <c r="K22" s="286"/>
      <c r="L22" s="281"/>
      <c r="M22" s="286"/>
      <c r="N22" s="286"/>
      <c r="O22" s="286"/>
      <c r="P22" s="280"/>
      <c r="Q22" s="161"/>
      <c r="R22" s="428"/>
      <c r="S22" s="185"/>
      <c r="T22" s="161"/>
      <c r="U22" s="161"/>
      <c r="V22" s="161"/>
      <c r="W22" s="161"/>
      <c r="X22" s="185"/>
      <c r="Y22" s="185"/>
      <c r="Z22" s="185"/>
      <c r="AA22" s="161"/>
      <c r="AB22" s="161"/>
      <c r="AC22" s="161"/>
      <c r="AD22" s="161"/>
      <c r="AE22" s="161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86"/>
      <c r="AQ22" s="324">
        <f t="shared" si="0"/>
        <v>0</v>
      </c>
      <c r="AR22" s="86"/>
      <c r="AT22" s="78"/>
    </row>
    <row r="23" spans="1:46" s="134" customFormat="1">
      <c r="A23" s="2" t="s">
        <v>18</v>
      </c>
      <c r="B23" s="279"/>
      <c r="C23" s="279"/>
      <c r="D23" s="279">
        <v>1</v>
      </c>
      <c r="E23" s="279">
        <v>1</v>
      </c>
      <c r="F23" s="161">
        <v>1</v>
      </c>
      <c r="G23" s="161"/>
      <c r="H23" s="161">
        <v>1</v>
      </c>
      <c r="I23" s="161">
        <v>1</v>
      </c>
      <c r="J23" s="161"/>
      <c r="K23" s="185">
        <v>1</v>
      </c>
      <c r="L23" s="281"/>
      <c r="M23" s="185"/>
      <c r="N23" s="185"/>
      <c r="O23" s="185">
        <v>1</v>
      </c>
      <c r="P23" s="160">
        <v>1</v>
      </c>
      <c r="Q23" s="161">
        <v>2</v>
      </c>
      <c r="R23" s="428">
        <v>1</v>
      </c>
      <c r="S23" s="185"/>
      <c r="T23" s="161">
        <v>1</v>
      </c>
      <c r="U23" s="161"/>
      <c r="V23" s="161"/>
      <c r="W23" s="161">
        <v>1</v>
      </c>
      <c r="X23" s="185">
        <v>2</v>
      </c>
      <c r="Y23" s="185"/>
      <c r="Z23" s="185"/>
      <c r="AA23" s="161"/>
      <c r="AB23" s="161"/>
      <c r="AC23" s="161"/>
      <c r="AD23" s="161"/>
      <c r="AE23" s="161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33"/>
      <c r="AQ23" s="324">
        <f t="shared" si="0"/>
        <v>14</v>
      </c>
      <c r="AR23" s="133"/>
      <c r="AT23" s="135"/>
    </row>
    <row r="24" spans="1:46">
      <c r="A24" s="2" t="s">
        <v>20</v>
      </c>
      <c r="B24" s="91">
        <v>1</v>
      </c>
      <c r="C24" s="91"/>
      <c r="D24" s="91"/>
      <c r="E24" s="91">
        <v>1</v>
      </c>
      <c r="F24" s="161"/>
      <c r="G24" s="161"/>
      <c r="H24" s="113">
        <v>1</v>
      </c>
      <c r="I24" s="113"/>
      <c r="J24" s="113"/>
      <c r="K24" s="119">
        <v>1</v>
      </c>
      <c r="L24" s="152"/>
      <c r="M24" s="119">
        <v>1</v>
      </c>
      <c r="N24" s="119"/>
      <c r="O24" s="119"/>
      <c r="P24" s="159"/>
      <c r="Q24" s="113"/>
      <c r="R24" s="427"/>
      <c r="S24" s="119"/>
      <c r="T24" s="113"/>
      <c r="U24" s="113"/>
      <c r="V24" s="113">
        <v>1</v>
      </c>
      <c r="W24" s="113">
        <v>1</v>
      </c>
      <c r="X24" s="185"/>
      <c r="Y24" s="185"/>
      <c r="Z24" s="185"/>
      <c r="AA24" s="161"/>
      <c r="AB24" s="161"/>
      <c r="AC24" s="161"/>
      <c r="AD24" s="161"/>
      <c r="AE24" s="161"/>
      <c r="AF24" s="185"/>
      <c r="AG24" s="185"/>
      <c r="AH24" s="185"/>
      <c r="AI24" s="185"/>
      <c r="AJ24" s="185"/>
      <c r="AK24" s="185"/>
      <c r="AL24" s="185"/>
      <c r="AM24" s="185"/>
      <c r="AN24" s="185"/>
      <c r="AO24" s="119"/>
      <c r="AP24" s="86"/>
      <c r="AQ24" s="324">
        <f t="shared" si="0"/>
        <v>6</v>
      </c>
      <c r="AR24" s="86"/>
      <c r="AT24" s="78"/>
    </row>
    <row r="25" spans="1:46">
      <c r="A25" s="2" t="s">
        <v>21</v>
      </c>
      <c r="B25" s="91"/>
      <c r="C25" s="91"/>
      <c r="D25" s="91"/>
      <c r="E25" s="91"/>
      <c r="F25" s="285"/>
      <c r="G25" s="285"/>
      <c r="H25" s="112"/>
      <c r="I25" s="112"/>
      <c r="J25" s="112"/>
      <c r="K25" s="118"/>
      <c r="L25" s="152"/>
      <c r="M25" s="118"/>
      <c r="N25" s="118"/>
      <c r="O25" s="118"/>
      <c r="P25" s="162"/>
      <c r="Q25" s="113"/>
      <c r="R25" s="427"/>
      <c r="S25" s="119"/>
      <c r="T25" s="113"/>
      <c r="U25" s="113"/>
      <c r="V25" s="113"/>
      <c r="W25" s="113"/>
      <c r="X25" s="185"/>
      <c r="Y25" s="185"/>
      <c r="Z25" s="185"/>
      <c r="AA25" s="161"/>
      <c r="AB25" s="161"/>
      <c r="AC25" s="161"/>
      <c r="AD25" s="161"/>
      <c r="AE25" s="161"/>
      <c r="AF25" s="185"/>
      <c r="AG25" s="185"/>
      <c r="AH25" s="185"/>
      <c r="AI25" s="185"/>
      <c r="AJ25" s="185"/>
      <c r="AK25" s="185"/>
      <c r="AL25" s="185"/>
      <c r="AM25" s="185"/>
      <c r="AN25" s="185"/>
      <c r="AO25" s="119"/>
      <c r="AP25" s="86"/>
      <c r="AQ25" s="324">
        <f t="shared" si="0"/>
        <v>0</v>
      </c>
      <c r="AR25" s="86"/>
      <c r="AT25" s="78"/>
    </row>
    <row r="26" spans="1:46">
      <c r="A26" s="2" t="s">
        <v>22</v>
      </c>
      <c r="B26" s="91">
        <v>1</v>
      </c>
      <c r="C26" s="91"/>
      <c r="D26" s="91"/>
      <c r="E26" s="91"/>
      <c r="F26" s="285"/>
      <c r="G26" s="288"/>
      <c r="H26" s="112"/>
      <c r="I26" s="112"/>
      <c r="J26" s="113"/>
      <c r="K26" s="119"/>
      <c r="L26" s="119"/>
      <c r="M26" s="119"/>
      <c r="N26" s="119"/>
      <c r="O26" s="119"/>
      <c r="P26" s="159"/>
      <c r="Q26" s="113"/>
      <c r="R26" s="427"/>
      <c r="S26" s="119"/>
      <c r="T26" s="113"/>
      <c r="U26" s="113"/>
      <c r="V26" s="113"/>
      <c r="W26" s="113"/>
      <c r="X26" s="185"/>
      <c r="Y26" s="185"/>
      <c r="Z26" s="185"/>
      <c r="AA26" s="161"/>
      <c r="AB26" s="161"/>
      <c r="AC26" s="161"/>
      <c r="AD26" s="161"/>
      <c r="AE26" s="161"/>
      <c r="AF26" s="185"/>
      <c r="AG26" s="185"/>
      <c r="AH26" s="185"/>
      <c r="AI26" s="185"/>
      <c r="AJ26" s="185"/>
      <c r="AK26" s="185"/>
      <c r="AL26" s="185"/>
      <c r="AM26" s="185"/>
      <c r="AN26" s="185"/>
      <c r="AO26" s="119"/>
      <c r="AP26" s="86"/>
      <c r="AQ26" s="324">
        <f t="shared" si="0"/>
        <v>0</v>
      </c>
      <c r="AR26" s="86"/>
      <c r="AT26" s="79"/>
    </row>
    <row r="27" spans="1:46" s="134" customFormat="1">
      <c r="A27" s="2" t="s">
        <v>23</v>
      </c>
      <c r="B27" s="279">
        <v>1</v>
      </c>
      <c r="C27" s="279">
        <v>1</v>
      </c>
      <c r="D27" s="279"/>
      <c r="E27" s="279"/>
      <c r="F27" s="161"/>
      <c r="G27" s="161">
        <v>1</v>
      </c>
      <c r="H27" s="161">
        <v>1</v>
      </c>
      <c r="I27" s="161">
        <v>1</v>
      </c>
      <c r="J27" s="161"/>
      <c r="K27" s="185">
        <v>1</v>
      </c>
      <c r="L27" s="281"/>
      <c r="M27" s="185"/>
      <c r="N27" s="185"/>
      <c r="O27" s="185">
        <v>1</v>
      </c>
      <c r="P27" s="280"/>
      <c r="Q27" s="161">
        <v>1</v>
      </c>
      <c r="R27" s="428"/>
      <c r="S27" s="185"/>
      <c r="T27" s="161"/>
      <c r="U27" s="161"/>
      <c r="V27" s="161"/>
      <c r="W27" s="161"/>
      <c r="X27" s="185"/>
      <c r="Y27" s="185"/>
      <c r="Z27" s="185"/>
      <c r="AA27" s="161"/>
      <c r="AB27" s="161"/>
      <c r="AC27" s="161"/>
      <c r="AD27" s="161"/>
      <c r="AE27" s="161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33"/>
      <c r="AQ27" s="324">
        <f t="shared" si="0"/>
        <v>6</v>
      </c>
      <c r="AR27" s="133"/>
      <c r="AS27" s="135"/>
      <c r="AT27" s="136"/>
    </row>
    <row r="28" spans="1:46">
      <c r="A28" s="2" t="s">
        <v>24</v>
      </c>
      <c r="B28" s="91"/>
      <c r="C28" s="91"/>
      <c r="D28" s="91"/>
      <c r="E28" s="91"/>
      <c r="F28" s="285"/>
      <c r="G28" s="285"/>
      <c r="H28" s="113"/>
      <c r="I28" s="113"/>
      <c r="J28" s="113"/>
      <c r="K28" s="119"/>
      <c r="L28" s="152"/>
      <c r="M28" s="119"/>
      <c r="N28" s="119"/>
      <c r="O28" s="119"/>
      <c r="P28" s="143"/>
      <c r="Q28" s="113"/>
      <c r="R28" s="427"/>
      <c r="S28" s="119"/>
      <c r="T28" s="113"/>
      <c r="U28" s="113"/>
      <c r="V28" s="113"/>
      <c r="W28" s="113"/>
      <c r="X28" s="185"/>
      <c r="Y28" s="185"/>
      <c r="Z28" s="185"/>
      <c r="AA28" s="161"/>
      <c r="AB28" s="161"/>
      <c r="AC28" s="161"/>
      <c r="AD28" s="161"/>
      <c r="AE28" s="161"/>
      <c r="AF28" s="185"/>
      <c r="AG28" s="185"/>
      <c r="AH28" s="185"/>
      <c r="AI28" s="185"/>
      <c r="AJ28" s="185"/>
      <c r="AK28" s="185"/>
      <c r="AL28" s="185"/>
      <c r="AM28" s="185"/>
      <c r="AN28" s="185"/>
      <c r="AO28" s="119"/>
      <c r="AP28" s="86"/>
      <c r="AQ28" s="324">
        <f t="shared" si="0"/>
        <v>0</v>
      </c>
      <c r="AR28" s="86"/>
      <c r="AS28" s="78"/>
      <c r="AT28" s="78"/>
    </row>
    <row r="29" spans="1:46">
      <c r="A29" s="2" t="s">
        <v>25</v>
      </c>
      <c r="B29" s="91"/>
      <c r="C29" s="91"/>
      <c r="D29" s="91"/>
      <c r="E29" s="91">
        <v>1</v>
      </c>
      <c r="F29" s="285"/>
      <c r="G29" s="161"/>
      <c r="H29" s="113"/>
      <c r="I29" s="113"/>
      <c r="J29" s="113"/>
      <c r="K29" s="119"/>
      <c r="L29" s="152"/>
      <c r="M29" s="119"/>
      <c r="N29" s="119">
        <v>1</v>
      </c>
      <c r="O29" s="119"/>
      <c r="P29" s="143">
        <v>1</v>
      </c>
      <c r="Q29" s="113">
        <v>1</v>
      </c>
      <c r="R29" s="427"/>
      <c r="S29" s="119"/>
      <c r="T29" s="113"/>
      <c r="U29" s="113">
        <v>1</v>
      </c>
      <c r="V29" s="113"/>
      <c r="W29" s="113"/>
      <c r="X29" s="185"/>
      <c r="Y29" s="185">
        <v>1</v>
      </c>
      <c r="Z29" s="185"/>
      <c r="AA29" s="161"/>
      <c r="AB29" s="161"/>
      <c r="AC29" s="161"/>
      <c r="AD29" s="161"/>
      <c r="AE29" s="161"/>
      <c r="AF29" s="185"/>
      <c r="AG29" s="185"/>
      <c r="AH29" s="185"/>
      <c r="AI29" s="185"/>
      <c r="AJ29" s="185"/>
      <c r="AK29" s="185"/>
      <c r="AL29" s="185"/>
      <c r="AM29" s="185"/>
      <c r="AN29" s="185"/>
      <c r="AO29" s="119"/>
      <c r="AP29" s="86"/>
      <c r="AQ29" s="324">
        <f t="shared" si="0"/>
        <v>6</v>
      </c>
      <c r="AR29" s="86"/>
      <c r="AS29" s="78"/>
      <c r="AT29" s="78"/>
    </row>
    <row r="30" spans="1:46">
      <c r="A30" s="2" t="s">
        <v>26</v>
      </c>
      <c r="B30" s="93"/>
      <c r="C30" s="93"/>
      <c r="D30" s="93"/>
      <c r="E30" s="93"/>
      <c r="F30" s="288"/>
      <c r="G30" s="288"/>
      <c r="H30" s="114"/>
      <c r="I30" s="112"/>
      <c r="J30" s="112"/>
      <c r="K30" s="118"/>
      <c r="L30" s="118"/>
      <c r="M30" s="118"/>
      <c r="N30" s="118"/>
      <c r="O30" s="118"/>
      <c r="P30" s="143"/>
      <c r="Q30" s="113"/>
      <c r="R30" s="427"/>
      <c r="S30" s="119"/>
      <c r="T30" s="113"/>
      <c r="U30" s="113"/>
      <c r="V30" s="113"/>
      <c r="W30" s="113"/>
      <c r="X30" s="185"/>
      <c r="Y30" s="185"/>
      <c r="Z30" s="185"/>
      <c r="AA30" s="161"/>
      <c r="AB30" s="161"/>
      <c r="AC30" s="161"/>
      <c r="AD30" s="161"/>
      <c r="AE30" s="161"/>
      <c r="AF30" s="185"/>
      <c r="AG30" s="185"/>
      <c r="AH30" s="185"/>
      <c r="AI30" s="185"/>
      <c r="AJ30" s="185"/>
      <c r="AK30" s="185"/>
      <c r="AL30" s="185"/>
      <c r="AM30" s="185"/>
      <c r="AN30" s="185"/>
      <c r="AO30" s="119"/>
      <c r="AP30" s="86"/>
      <c r="AQ30" s="324">
        <f t="shared" si="0"/>
        <v>0</v>
      </c>
      <c r="AR30" s="86"/>
      <c r="AT30" s="78"/>
    </row>
    <row r="31" spans="1:46">
      <c r="A31" s="2" t="s">
        <v>60</v>
      </c>
      <c r="B31" s="93"/>
      <c r="C31" s="93"/>
      <c r="D31" s="93"/>
      <c r="E31" s="93"/>
      <c r="F31" s="289"/>
      <c r="G31" s="289"/>
      <c r="H31" s="115"/>
      <c r="I31" s="113"/>
      <c r="J31" s="113"/>
      <c r="K31" s="119"/>
      <c r="L31" s="152"/>
      <c r="M31" s="119"/>
      <c r="N31" s="119"/>
      <c r="O31" s="119"/>
      <c r="P31" s="143"/>
      <c r="Q31" s="113"/>
      <c r="R31" s="427"/>
      <c r="S31" s="119"/>
      <c r="T31" s="113"/>
      <c r="U31" s="113"/>
      <c r="V31" s="113"/>
      <c r="W31" s="113"/>
      <c r="X31" s="185"/>
      <c r="Y31" s="185"/>
      <c r="Z31" s="185"/>
      <c r="AA31" s="161"/>
      <c r="AB31" s="161"/>
      <c r="AC31" s="161"/>
      <c r="AD31" s="161"/>
      <c r="AE31" s="161"/>
      <c r="AF31" s="185"/>
      <c r="AG31" s="185"/>
      <c r="AH31" s="185"/>
      <c r="AI31" s="185"/>
      <c r="AJ31" s="185"/>
      <c r="AK31" s="185"/>
      <c r="AL31" s="185"/>
      <c r="AM31" s="185"/>
      <c r="AN31" s="185"/>
      <c r="AO31" s="119"/>
      <c r="AP31" s="86"/>
      <c r="AQ31" s="324">
        <f t="shared" si="0"/>
        <v>0</v>
      </c>
      <c r="AR31" s="86"/>
      <c r="AS31" s="78"/>
      <c r="AT31" s="78"/>
    </row>
    <row r="32" spans="1:46">
      <c r="A32" s="2" t="s">
        <v>27</v>
      </c>
      <c r="B32" s="93"/>
      <c r="C32" s="93"/>
      <c r="D32" s="93"/>
      <c r="E32" s="93"/>
      <c r="F32" s="288"/>
      <c r="G32" s="288"/>
      <c r="H32" s="114"/>
      <c r="I32" s="114"/>
      <c r="J32" s="112">
        <v>1</v>
      </c>
      <c r="K32" s="118"/>
      <c r="L32" s="152">
        <v>1</v>
      </c>
      <c r="M32" s="118"/>
      <c r="N32" s="118"/>
      <c r="O32" s="118"/>
      <c r="P32" s="143"/>
      <c r="Q32" s="113"/>
      <c r="R32" s="427"/>
      <c r="S32" s="119"/>
      <c r="T32" s="113"/>
      <c r="U32" s="113"/>
      <c r="V32" s="113"/>
      <c r="W32" s="113"/>
      <c r="X32" s="185"/>
      <c r="Y32" s="185"/>
      <c r="Z32" s="185"/>
      <c r="AA32" s="161"/>
      <c r="AB32" s="161"/>
      <c r="AC32" s="161"/>
      <c r="AD32" s="161"/>
      <c r="AE32" s="161"/>
      <c r="AF32" s="185"/>
      <c r="AG32" s="185"/>
      <c r="AH32" s="185"/>
      <c r="AI32" s="185"/>
      <c r="AJ32" s="185"/>
      <c r="AK32" s="185"/>
      <c r="AL32" s="185"/>
      <c r="AM32" s="185"/>
      <c r="AN32" s="185"/>
      <c r="AO32" s="119"/>
      <c r="AP32" s="86"/>
      <c r="AQ32" s="324">
        <f t="shared" si="0"/>
        <v>2</v>
      </c>
      <c r="AR32" s="86"/>
      <c r="AS32" s="78"/>
      <c r="AT32" s="78"/>
    </row>
    <row r="33" spans="1:46">
      <c r="A33" s="2" t="s">
        <v>28</v>
      </c>
      <c r="B33" s="93"/>
      <c r="C33" s="93"/>
      <c r="D33" s="93"/>
      <c r="E33" s="93"/>
      <c r="F33" s="161"/>
      <c r="G33" s="161"/>
      <c r="H33" s="113"/>
      <c r="I33" s="113"/>
      <c r="J33" s="113"/>
      <c r="K33" s="119"/>
      <c r="L33" s="152"/>
      <c r="M33" s="119"/>
      <c r="N33" s="119"/>
      <c r="O33" s="119"/>
      <c r="P33" s="159"/>
      <c r="Q33" s="113"/>
      <c r="R33" s="427"/>
      <c r="S33" s="119"/>
      <c r="T33" s="113"/>
      <c r="U33" s="113"/>
      <c r="V33" s="113"/>
      <c r="W33" s="113"/>
      <c r="X33" s="185">
        <v>1</v>
      </c>
      <c r="Y33" s="185">
        <v>1</v>
      </c>
      <c r="Z33" s="185"/>
      <c r="AA33" s="161"/>
      <c r="AB33" s="161"/>
      <c r="AC33" s="161"/>
      <c r="AD33" s="161"/>
      <c r="AE33" s="161"/>
      <c r="AF33" s="185"/>
      <c r="AG33" s="185"/>
      <c r="AH33" s="185"/>
      <c r="AI33" s="185"/>
      <c r="AJ33" s="185"/>
      <c r="AK33" s="185"/>
      <c r="AL33" s="185"/>
      <c r="AM33" s="185"/>
      <c r="AN33" s="185"/>
      <c r="AO33" s="119"/>
      <c r="AP33" s="86"/>
      <c r="AQ33" s="324">
        <f t="shared" si="0"/>
        <v>2</v>
      </c>
      <c r="AR33" s="86"/>
      <c r="AS33" s="78"/>
      <c r="AT33" s="78"/>
    </row>
    <row r="34" spans="1:46">
      <c r="A34" s="2" t="s">
        <v>29</v>
      </c>
      <c r="B34" s="91"/>
      <c r="C34" s="91"/>
      <c r="D34" s="91">
        <v>1</v>
      </c>
      <c r="E34" s="93">
        <v>1</v>
      </c>
      <c r="F34" s="288">
        <v>1</v>
      </c>
      <c r="G34" s="288"/>
      <c r="H34" s="113">
        <v>1</v>
      </c>
      <c r="I34" s="113">
        <v>1</v>
      </c>
      <c r="J34" s="113"/>
      <c r="K34" s="119"/>
      <c r="L34" s="152"/>
      <c r="M34" s="119"/>
      <c r="N34" s="119"/>
      <c r="O34" s="119">
        <v>1</v>
      </c>
      <c r="P34" s="160">
        <v>1</v>
      </c>
      <c r="Q34" s="161">
        <v>2</v>
      </c>
      <c r="R34" s="428"/>
      <c r="S34" s="185"/>
      <c r="T34" s="161"/>
      <c r="U34" s="161"/>
      <c r="V34" s="161"/>
      <c r="W34" s="161">
        <v>1</v>
      </c>
      <c r="X34" s="185">
        <v>1</v>
      </c>
      <c r="Y34" s="185"/>
      <c r="Z34" s="185"/>
      <c r="AA34" s="161"/>
      <c r="AB34" s="161"/>
      <c r="AC34" s="161"/>
      <c r="AD34" s="161"/>
      <c r="AE34" s="161"/>
      <c r="AF34" s="185"/>
      <c r="AG34" s="185"/>
      <c r="AH34" s="185"/>
      <c r="AI34" s="185"/>
      <c r="AJ34" s="185"/>
      <c r="AK34" s="185"/>
      <c r="AL34" s="185"/>
      <c r="AM34" s="185"/>
      <c r="AN34" s="185"/>
      <c r="AO34" s="119"/>
      <c r="AP34" s="86"/>
      <c r="AQ34" s="324">
        <f t="shared" si="0"/>
        <v>10</v>
      </c>
      <c r="AR34" s="86"/>
      <c r="AS34" s="78"/>
      <c r="AT34" s="78"/>
    </row>
    <row r="35" spans="1:46">
      <c r="A35" s="2" t="s">
        <v>30</v>
      </c>
      <c r="B35" s="91"/>
      <c r="C35" s="91"/>
      <c r="D35" s="91"/>
      <c r="E35" s="91"/>
      <c r="F35" s="161"/>
      <c r="G35" s="161"/>
      <c r="H35" s="113"/>
      <c r="I35" s="113"/>
      <c r="J35" s="113"/>
      <c r="K35" s="119"/>
      <c r="L35" s="152"/>
      <c r="M35" s="119"/>
      <c r="N35" s="119"/>
      <c r="O35" s="119"/>
      <c r="P35" s="159"/>
      <c r="Q35" s="113">
        <v>1</v>
      </c>
      <c r="R35" s="427"/>
      <c r="S35" s="119"/>
      <c r="T35" s="113"/>
      <c r="U35" s="113"/>
      <c r="V35" s="113"/>
      <c r="W35" s="113"/>
      <c r="X35" s="185">
        <v>1</v>
      </c>
      <c r="Y35" s="185"/>
      <c r="Z35" s="185"/>
      <c r="AA35" s="161"/>
      <c r="AB35" s="161"/>
      <c r="AC35" s="161"/>
      <c r="AD35" s="161"/>
      <c r="AE35" s="161"/>
      <c r="AF35" s="185"/>
      <c r="AG35" s="185"/>
      <c r="AH35" s="185"/>
      <c r="AI35" s="185"/>
      <c r="AJ35" s="185"/>
      <c r="AK35" s="185"/>
      <c r="AL35" s="185"/>
      <c r="AM35" s="185"/>
      <c r="AN35" s="185"/>
      <c r="AO35" s="119"/>
      <c r="AP35" s="86"/>
      <c r="AQ35" s="324">
        <f t="shared" si="0"/>
        <v>2</v>
      </c>
      <c r="AR35" s="86"/>
      <c r="AS35" s="78"/>
      <c r="AT35" s="79"/>
    </row>
    <row r="36" spans="1:46">
      <c r="A36" t="s">
        <v>31</v>
      </c>
      <c r="B36" s="93"/>
      <c r="C36" s="93"/>
      <c r="D36" s="93"/>
      <c r="E36" s="91"/>
      <c r="F36" s="288"/>
      <c r="G36" s="289"/>
      <c r="H36" s="113"/>
      <c r="I36" s="113"/>
      <c r="J36" s="113">
        <v>1</v>
      </c>
      <c r="K36" s="119"/>
      <c r="L36" s="119">
        <v>1</v>
      </c>
      <c r="M36" s="119"/>
      <c r="N36" s="119">
        <v>1</v>
      </c>
      <c r="O36" s="119"/>
      <c r="P36" s="143"/>
      <c r="Q36" s="113"/>
      <c r="R36" s="427"/>
      <c r="S36" s="119">
        <v>1</v>
      </c>
      <c r="T36" s="113"/>
      <c r="U36" s="113"/>
      <c r="V36" s="113"/>
      <c r="W36" s="113"/>
      <c r="X36" s="185"/>
      <c r="Y36" s="185"/>
      <c r="Z36" s="185"/>
      <c r="AA36" s="161"/>
      <c r="AB36" s="161"/>
      <c r="AC36" s="161"/>
      <c r="AD36" s="161"/>
      <c r="AE36" s="161"/>
      <c r="AF36" s="185"/>
      <c r="AG36" s="185"/>
      <c r="AH36" s="185"/>
      <c r="AI36" s="185"/>
      <c r="AJ36" s="185"/>
      <c r="AK36" s="185"/>
      <c r="AL36" s="185"/>
      <c r="AM36" s="185"/>
      <c r="AN36" s="185"/>
      <c r="AO36" s="119"/>
      <c r="AP36" s="86"/>
      <c r="AQ36" s="324">
        <f t="shared" ref="AQ36:AQ67" si="1">SUM(E36:AP36)</f>
        <v>4</v>
      </c>
      <c r="AR36" s="86"/>
      <c r="AT36" s="80"/>
    </row>
    <row r="37" spans="1:46">
      <c r="A37" s="249" t="s">
        <v>61</v>
      </c>
      <c r="B37" s="91"/>
      <c r="C37" s="91">
        <v>1</v>
      </c>
      <c r="D37" s="91">
        <v>1</v>
      </c>
      <c r="E37" s="91"/>
      <c r="F37" s="285"/>
      <c r="G37" s="288"/>
      <c r="H37" s="112"/>
      <c r="I37" s="112"/>
      <c r="J37" s="112"/>
      <c r="K37" s="118"/>
      <c r="L37" s="152"/>
      <c r="M37" s="118">
        <v>1</v>
      </c>
      <c r="N37" s="119"/>
      <c r="O37" s="119"/>
      <c r="P37" s="143"/>
      <c r="Q37" s="143"/>
      <c r="R37" s="427"/>
      <c r="S37" s="119"/>
      <c r="T37" s="113"/>
      <c r="U37" s="113">
        <v>1</v>
      </c>
      <c r="V37" s="113">
        <v>1</v>
      </c>
      <c r="W37" s="113">
        <v>1</v>
      </c>
      <c r="X37" s="185">
        <v>1</v>
      </c>
      <c r="Y37" s="185">
        <v>1</v>
      </c>
      <c r="Z37" s="185"/>
      <c r="AA37" s="161"/>
      <c r="AB37" s="161"/>
      <c r="AC37" s="161"/>
      <c r="AD37" s="161"/>
      <c r="AE37" s="161"/>
      <c r="AF37" s="185"/>
      <c r="AG37" s="185"/>
      <c r="AH37" s="185"/>
      <c r="AI37" s="185"/>
      <c r="AJ37" s="185"/>
      <c r="AK37" s="185"/>
      <c r="AL37" s="185"/>
      <c r="AM37" s="185"/>
      <c r="AN37" s="185"/>
      <c r="AO37" s="119"/>
      <c r="AP37" s="86"/>
      <c r="AQ37" s="324">
        <f t="shared" si="1"/>
        <v>6</v>
      </c>
      <c r="AR37" s="86"/>
      <c r="AS37" s="78"/>
      <c r="AT37" s="79"/>
    </row>
    <row r="38" spans="1:46">
      <c r="A38" t="s">
        <v>32</v>
      </c>
      <c r="B38" s="91"/>
      <c r="C38" s="91"/>
      <c r="D38" s="91"/>
      <c r="E38" s="91"/>
      <c r="F38" s="289"/>
      <c r="G38" s="289"/>
      <c r="H38" s="115"/>
      <c r="I38" s="113"/>
      <c r="J38" s="113"/>
      <c r="K38" s="119"/>
      <c r="L38" s="152"/>
      <c r="M38" s="119"/>
      <c r="N38" s="119"/>
      <c r="O38" s="119"/>
      <c r="P38" s="143"/>
      <c r="Q38" s="113"/>
      <c r="R38" s="427"/>
      <c r="S38" s="119"/>
      <c r="T38" s="113"/>
      <c r="U38" s="113"/>
      <c r="V38" s="113"/>
      <c r="W38" s="113"/>
      <c r="X38" s="185"/>
      <c r="Y38" s="185"/>
      <c r="Z38" s="185"/>
      <c r="AA38" s="161"/>
      <c r="AB38" s="161"/>
      <c r="AC38" s="161"/>
      <c r="AD38" s="161"/>
      <c r="AE38" s="161"/>
      <c r="AF38" s="185"/>
      <c r="AG38" s="185"/>
      <c r="AH38" s="185"/>
      <c r="AI38" s="185"/>
      <c r="AJ38" s="185"/>
      <c r="AK38" s="185"/>
      <c r="AL38" s="185"/>
      <c r="AM38" s="185"/>
      <c r="AN38" s="185"/>
      <c r="AO38" s="119"/>
      <c r="AP38" s="86"/>
      <c r="AQ38" s="324">
        <f t="shared" si="1"/>
        <v>0</v>
      </c>
      <c r="AR38" s="86"/>
      <c r="AS38" s="78"/>
      <c r="AT38" s="78"/>
    </row>
    <row r="39" spans="1:46">
      <c r="A39" s="166" t="s">
        <v>33</v>
      </c>
      <c r="B39" s="93"/>
      <c r="C39" s="93"/>
      <c r="D39" s="93"/>
      <c r="E39" s="93"/>
      <c r="F39" s="288"/>
      <c r="G39" s="288"/>
      <c r="H39" s="114"/>
      <c r="I39" s="112"/>
      <c r="J39" s="112">
        <v>1</v>
      </c>
      <c r="K39" s="118"/>
      <c r="L39" s="152">
        <v>1</v>
      </c>
      <c r="M39" s="118"/>
      <c r="N39" s="118"/>
      <c r="O39" s="119"/>
      <c r="P39" s="143"/>
      <c r="Q39" s="113"/>
      <c r="R39" s="427"/>
      <c r="S39" s="119">
        <v>1</v>
      </c>
      <c r="T39" s="113"/>
      <c r="U39" s="113"/>
      <c r="V39" s="113"/>
      <c r="W39" s="113"/>
      <c r="X39" s="185"/>
      <c r="Y39" s="185"/>
      <c r="Z39" s="185"/>
      <c r="AA39" s="161"/>
      <c r="AB39" s="161"/>
      <c r="AC39" s="161"/>
      <c r="AD39" s="161"/>
      <c r="AE39" s="161"/>
      <c r="AF39" s="185"/>
      <c r="AG39" s="185"/>
      <c r="AH39" s="185"/>
      <c r="AI39" s="185"/>
      <c r="AJ39" s="185"/>
      <c r="AK39" s="185"/>
      <c r="AL39" s="185"/>
      <c r="AM39" s="185"/>
      <c r="AN39" s="185"/>
      <c r="AO39" s="119"/>
      <c r="AP39" s="86"/>
      <c r="AQ39" s="324">
        <f t="shared" si="1"/>
        <v>3</v>
      </c>
      <c r="AR39" s="86"/>
      <c r="AS39" s="78"/>
      <c r="AT39" s="78"/>
    </row>
    <row r="40" spans="1:46">
      <c r="A40" s="2" t="s">
        <v>34</v>
      </c>
      <c r="B40" s="92"/>
      <c r="C40" s="92"/>
      <c r="D40" s="92"/>
      <c r="E40" s="92">
        <v>1</v>
      </c>
      <c r="F40" s="161">
        <v>1</v>
      </c>
      <c r="G40" s="161"/>
      <c r="H40" s="113">
        <v>1</v>
      </c>
      <c r="I40" s="113">
        <v>1</v>
      </c>
      <c r="J40" s="113"/>
      <c r="K40" s="119"/>
      <c r="L40" s="119"/>
      <c r="M40" s="119"/>
      <c r="N40" s="119"/>
      <c r="O40" s="119"/>
      <c r="P40" s="143"/>
      <c r="Q40" s="113"/>
      <c r="R40" s="427">
        <v>1</v>
      </c>
      <c r="S40" s="119"/>
      <c r="T40" s="113">
        <v>1</v>
      </c>
      <c r="U40" s="113"/>
      <c r="V40" s="113"/>
      <c r="W40" s="113">
        <v>1</v>
      </c>
      <c r="X40" s="185">
        <v>1</v>
      </c>
      <c r="Y40" s="185">
        <v>1</v>
      </c>
      <c r="Z40" s="185"/>
      <c r="AA40" s="161"/>
      <c r="AB40" s="161"/>
      <c r="AC40" s="161"/>
      <c r="AD40" s="161"/>
      <c r="AE40" s="161"/>
      <c r="AF40" s="185"/>
      <c r="AG40" s="185"/>
      <c r="AH40" s="185"/>
      <c r="AI40" s="185"/>
      <c r="AJ40" s="185"/>
      <c r="AK40" s="185"/>
      <c r="AL40" s="185"/>
      <c r="AM40" s="185"/>
      <c r="AN40" s="185"/>
      <c r="AO40" s="119"/>
      <c r="AP40" s="86"/>
      <c r="AQ40" s="324">
        <f t="shared" si="1"/>
        <v>9</v>
      </c>
      <c r="AR40" s="86"/>
      <c r="AT40" s="78"/>
    </row>
    <row r="41" spans="1:46">
      <c r="A41" s="2" t="s">
        <v>35</v>
      </c>
      <c r="B41" s="91"/>
      <c r="C41" s="91"/>
      <c r="D41" s="91"/>
      <c r="E41" s="91"/>
      <c r="F41" s="161"/>
      <c r="G41" s="161"/>
      <c r="H41" s="113"/>
      <c r="I41" s="113"/>
      <c r="J41" s="113"/>
      <c r="K41" s="119"/>
      <c r="L41" s="152"/>
      <c r="M41" s="119"/>
      <c r="N41" s="119"/>
      <c r="O41" s="119"/>
      <c r="P41" s="113"/>
      <c r="Q41" s="113"/>
      <c r="R41" s="427"/>
      <c r="S41" s="119"/>
      <c r="T41" s="113"/>
      <c r="U41" s="113"/>
      <c r="V41" s="113"/>
      <c r="W41" s="113"/>
      <c r="X41" s="185"/>
      <c r="Y41" s="185"/>
      <c r="Z41" s="185"/>
      <c r="AA41" s="161"/>
      <c r="AB41" s="161"/>
      <c r="AC41" s="161"/>
      <c r="AD41" s="161"/>
      <c r="AE41" s="161"/>
      <c r="AF41" s="185"/>
      <c r="AG41" s="185"/>
      <c r="AH41" s="185"/>
      <c r="AI41" s="185"/>
      <c r="AJ41" s="185"/>
      <c r="AK41" s="185"/>
      <c r="AL41" s="185"/>
      <c r="AM41" s="185"/>
      <c r="AN41" s="185"/>
      <c r="AO41" s="119"/>
      <c r="AP41" s="86"/>
      <c r="AQ41" s="324">
        <f t="shared" si="1"/>
        <v>0</v>
      </c>
      <c r="AR41" s="86"/>
      <c r="AT41" s="78"/>
    </row>
    <row r="42" spans="1:46" s="134" customFormat="1">
      <c r="A42" s="2" t="s">
        <v>36</v>
      </c>
      <c r="B42" s="130"/>
      <c r="C42" s="130"/>
      <c r="D42" s="130"/>
      <c r="E42" s="130"/>
      <c r="F42" s="161"/>
      <c r="G42" s="161"/>
      <c r="H42" s="131"/>
      <c r="I42" s="131"/>
      <c r="J42" s="161"/>
      <c r="K42" s="185"/>
      <c r="L42" s="281"/>
      <c r="M42" s="185"/>
      <c r="N42" s="185"/>
      <c r="O42" s="185"/>
      <c r="P42" s="131"/>
      <c r="Q42" s="131"/>
      <c r="R42" s="429"/>
      <c r="S42" s="132"/>
      <c r="T42" s="131"/>
      <c r="U42" s="131"/>
      <c r="V42" s="131"/>
      <c r="W42" s="131"/>
      <c r="X42" s="185"/>
      <c r="Y42" s="185"/>
      <c r="Z42" s="185"/>
      <c r="AA42" s="161"/>
      <c r="AB42" s="161"/>
      <c r="AC42" s="161"/>
      <c r="AD42" s="161"/>
      <c r="AE42" s="161"/>
      <c r="AF42" s="185"/>
      <c r="AG42" s="185"/>
      <c r="AH42" s="185"/>
      <c r="AI42" s="185"/>
      <c r="AJ42" s="185"/>
      <c r="AK42" s="185"/>
      <c r="AL42" s="185"/>
      <c r="AM42" s="185"/>
      <c r="AN42" s="185"/>
      <c r="AO42" s="132"/>
      <c r="AP42" s="133"/>
      <c r="AQ42" s="324">
        <f t="shared" si="1"/>
        <v>0</v>
      </c>
      <c r="AR42" s="133"/>
      <c r="AT42" s="135"/>
    </row>
    <row r="43" spans="1:46">
      <c r="A43" s="2" t="s">
        <v>37</v>
      </c>
      <c r="B43" s="91"/>
      <c r="C43" s="91"/>
      <c r="D43" s="91"/>
      <c r="E43" s="91">
        <v>1</v>
      </c>
      <c r="F43" s="285"/>
      <c r="G43" s="285"/>
      <c r="H43" s="112">
        <v>1</v>
      </c>
      <c r="I43" s="112"/>
      <c r="J43" s="113"/>
      <c r="K43" s="119"/>
      <c r="L43" s="152"/>
      <c r="M43" s="119"/>
      <c r="N43" s="119">
        <v>1</v>
      </c>
      <c r="O43" s="119"/>
      <c r="P43" s="113"/>
      <c r="Q43" s="113"/>
      <c r="R43" s="427"/>
      <c r="S43" s="119"/>
      <c r="T43" s="113"/>
      <c r="U43" s="113"/>
      <c r="V43" s="113"/>
      <c r="W43" s="113"/>
      <c r="X43" s="185"/>
      <c r="Y43" s="185"/>
      <c r="Z43" s="185"/>
      <c r="AA43" s="161"/>
      <c r="AB43" s="161"/>
      <c r="AC43" s="161"/>
      <c r="AD43" s="161"/>
      <c r="AE43" s="161"/>
      <c r="AF43" s="185"/>
      <c r="AG43" s="185"/>
      <c r="AH43" s="185"/>
      <c r="AI43" s="185"/>
      <c r="AJ43" s="185"/>
      <c r="AK43" s="185"/>
      <c r="AL43" s="185"/>
      <c r="AM43" s="185"/>
      <c r="AN43" s="185"/>
      <c r="AO43" s="119"/>
      <c r="AP43" s="86"/>
      <c r="AQ43" s="324">
        <f t="shared" si="1"/>
        <v>3</v>
      </c>
      <c r="AR43" s="86"/>
      <c r="AT43" s="79"/>
    </row>
    <row r="44" spans="1:46">
      <c r="A44" s="2" t="s">
        <v>38</v>
      </c>
      <c r="B44" s="91"/>
      <c r="C44" s="91"/>
      <c r="D44" s="91"/>
      <c r="E44" s="91"/>
      <c r="F44" s="161"/>
      <c r="G44" s="161"/>
      <c r="H44" s="113"/>
      <c r="I44" s="113"/>
      <c r="J44" s="113"/>
      <c r="K44" s="119"/>
      <c r="L44" s="119"/>
      <c r="M44" s="119"/>
      <c r="N44" s="119"/>
      <c r="O44" s="119"/>
      <c r="P44" s="113"/>
      <c r="Q44" s="113"/>
      <c r="R44" s="427"/>
      <c r="S44" s="119"/>
      <c r="T44" s="113"/>
      <c r="U44" s="113"/>
      <c r="V44" s="113"/>
      <c r="W44" s="113"/>
      <c r="X44" s="185"/>
      <c r="Y44" s="185"/>
      <c r="Z44" s="185"/>
      <c r="AA44" s="161"/>
      <c r="AB44" s="161"/>
      <c r="AC44" s="161"/>
      <c r="AD44" s="161"/>
      <c r="AE44" s="161"/>
      <c r="AF44" s="185"/>
      <c r="AG44" s="185"/>
      <c r="AH44" s="185"/>
      <c r="AI44" s="185"/>
      <c r="AJ44" s="185"/>
      <c r="AK44" s="185"/>
      <c r="AL44" s="185"/>
      <c r="AM44" s="185"/>
      <c r="AN44" s="185"/>
      <c r="AO44" s="119"/>
      <c r="AP44" s="86"/>
      <c r="AQ44" s="324">
        <f t="shared" si="1"/>
        <v>0</v>
      </c>
      <c r="AR44" s="86"/>
      <c r="AT44" s="80"/>
    </row>
    <row r="45" spans="1:46">
      <c r="A45" s="145" t="s">
        <v>39</v>
      </c>
      <c r="B45" s="91"/>
      <c r="C45" s="91"/>
      <c r="D45" s="91"/>
      <c r="E45" s="91"/>
      <c r="F45" s="161"/>
      <c r="G45" s="161"/>
      <c r="H45" s="113"/>
      <c r="I45" s="113"/>
      <c r="J45" s="113"/>
      <c r="K45" s="119"/>
      <c r="L45" s="152"/>
      <c r="M45" s="119"/>
      <c r="N45" s="119"/>
      <c r="O45" s="119"/>
      <c r="P45" s="113">
        <v>1</v>
      </c>
      <c r="Q45" s="113"/>
      <c r="R45" s="427"/>
      <c r="S45" s="119"/>
      <c r="T45" s="113"/>
      <c r="U45" s="113">
        <v>1</v>
      </c>
      <c r="V45" s="113"/>
      <c r="W45" s="113"/>
      <c r="X45" s="185"/>
      <c r="Y45" s="185">
        <v>1</v>
      </c>
      <c r="Z45" s="185"/>
      <c r="AA45" s="161"/>
      <c r="AB45" s="161"/>
      <c r="AC45" s="161"/>
      <c r="AD45" s="161"/>
      <c r="AE45" s="161"/>
      <c r="AF45" s="185"/>
      <c r="AG45" s="185"/>
      <c r="AH45" s="185"/>
      <c r="AI45" s="185"/>
      <c r="AJ45" s="185"/>
      <c r="AK45" s="185"/>
      <c r="AL45" s="185"/>
      <c r="AM45" s="185"/>
      <c r="AN45" s="185"/>
      <c r="AO45" s="119"/>
      <c r="AP45" s="86"/>
      <c r="AQ45" s="324">
        <f t="shared" si="1"/>
        <v>3</v>
      </c>
      <c r="AR45" s="86"/>
      <c r="AT45" s="79"/>
    </row>
    <row r="46" spans="1:46">
      <c r="A46" s="147" t="s">
        <v>40</v>
      </c>
      <c r="B46" s="91"/>
      <c r="C46" s="91"/>
      <c r="D46" s="91"/>
      <c r="E46" s="91">
        <v>1</v>
      </c>
      <c r="F46" s="285"/>
      <c r="G46" s="285"/>
      <c r="H46" s="112"/>
      <c r="I46" s="112"/>
      <c r="J46" s="112"/>
      <c r="K46" s="118"/>
      <c r="L46" s="152">
        <v>1</v>
      </c>
      <c r="M46" s="118"/>
      <c r="N46" s="118"/>
      <c r="O46" s="118"/>
      <c r="P46" s="113">
        <v>1</v>
      </c>
      <c r="Q46" s="113">
        <v>1</v>
      </c>
      <c r="R46" s="427"/>
      <c r="S46" s="119">
        <v>1</v>
      </c>
      <c r="T46" s="113"/>
      <c r="U46" s="113"/>
      <c r="V46" s="113"/>
      <c r="W46" s="113"/>
      <c r="X46" s="185"/>
      <c r="Y46" s="185"/>
      <c r="Z46" s="185"/>
      <c r="AA46" s="161"/>
      <c r="AB46" s="161"/>
      <c r="AC46" s="161"/>
      <c r="AD46" s="161"/>
      <c r="AE46" s="161"/>
      <c r="AF46" s="185"/>
      <c r="AG46" s="185"/>
      <c r="AH46" s="185"/>
      <c r="AI46" s="185"/>
      <c r="AJ46" s="185"/>
      <c r="AK46" s="185"/>
      <c r="AL46" s="185"/>
      <c r="AM46" s="185"/>
      <c r="AN46" s="185"/>
      <c r="AO46" s="119"/>
      <c r="AP46" s="86"/>
      <c r="AQ46" s="324">
        <f t="shared" si="1"/>
        <v>5</v>
      </c>
      <c r="AR46" s="86"/>
      <c r="AT46" s="78"/>
    </row>
    <row r="47" spans="1:46">
      <c r="A47" s="246" t="s">
        <v>62</v>
      </c>
      <c r="B47" s="91"/>
      <c r="C47" s="91"/>
      <c r="D47" s="91"/>
      <c r="E47" s="91"/>
      <c r="F47" s="161"/>
      <c r="G47" s="161"/>
      <c r="H47" s="113"/>
      <c r="I47" s="113"/>
      <c r="J47" s="113"/>
      <c r="K47" s="119"/>
      <c r="L47" s="152"/>
      <c r="M47" s="119"/>
      <c r="N47" s="119"/>
      <c r="O47" s="119"/>
      <c r="P47" s="113"/>
      <c r="Q47" s="113"/>
      <c r="R47" s="427"/>
      <c r="S47" s="119"/>
      <c r="T47" s="113"/>
      <c r="U47" s="113"/>
      <c r="V47" s="113"/>
      <c r="W47" s="113"/>
      <c r="X47" s="185"/>
      <c r="Y47" s="185"/>
      <c r="Z47" s="185"/>
      <c r="AA47" s="161"/>
      <c r="AB47" s="161"/>
      <c r="AC47" s="161"/>
      <c r="AD47" s="161"/>
      <c r="AE47" s="161"/>
      <c r="AF47" s="185"/>
      <c r="AG47" s="185"/>
      <c r="AH47" s="185"/>
      <c r="AI47" s="185"/>
      <c r="AJ47" s="185"/>
      <c r="AK47" s="185"/>
      <c r="AL47" s="185"/>
      <c r="AM47" s="185"/>
      <c r="AN47" s="185"/>
      <c r="AO47" s="119"/>
      <c r="AP47" s="86"/>
      <c r="AQ47" s="324">
        <f t="shared" si="1"/>
        <v>0</v>
      </c>
      <c r="AR47" s="86"/>
      <c r="AT47" s="78"/>
    </row>
    <row r="48" spans="1:46">
      <c r="A48" s="245" t="s">
        <v>7</v>
      </c>
      <c r="B48" s="91"/>
      <c r="C48" s="91"/>
      <c r="D48" s="91"/>
      <c r="E48" s="91"/>
      <c r="F48" s="161"/>
      <c r="G48" s="161"/>
      <c r="H48" s="113"/>
      <c r="I48" s="113"/>
      <c r="J48" s="113"/>
      <c r="K48" s="119"/>
      <c r="L48" s="152"/>
      <c r="M48" s="119"/>
      <c r="N48" s="119"/>
      <c r="O48" s="119"/>
      <c r="P48" s="113"/>
      <c r="Q48" s="113"/>
      <c r="R48" s="427"/>
      <c r="S48" s="119"/>
      <c r="T48" s="113"/>
      <c r="U48" s="113"/>
      <c r="V48" s="113"/>
      <c r="W48" s="113"/>
      <c r="X48" s="185"/>
      <c r="Y48" s="185"/>
      <c r="Z48" s="185"/>
      <c r="AA48" s="161"/>
      <c r="AB48" s="161"/>
      <c r="AC48" s="161"/>
      <c r="AD48" s="161"/>
      <c r="AE48" s="161"/>
      <c r="AF48" s="185"/>
      <c r="AG48" s="185"/>
      <c r="AH48" s="185"/>
      <c r="AI48" s="185"/>
      <c r="AJ48" s="185"/>
      <c r="AK48" s="185"/>
      <c r="AL48" s="185"/>
      <c r="AM48" s="185"/>
      <c r="AN48" s="185"/>
      <c r="AO48" s="119"/>
      <c r="AP48" s="86"/>
      <c r="AQ48" s="324">
        <f t="shared" si="1"/>
        <v>0</v>
      </c>
      <c r="AR48" s="86"/>
      <c r="AT48" s="78"/>
    </row>
    <row r="49" spans="1:48" s="81" customFormat="1">
      <c r="A49" s="243" t="s">
        <v>11</v>
      </c>
      <c r="B49" s="91"/>
      <c r="C49" s="91"/>
      <c r="D49" s="91"/>
      <c r="E49" s="91"/>
      <c r="F49" s="285"/>
      <c r="G49" s="285"/>
      <c r="H49" s="112"/>
      <c r="I49" s="112"/>
      <c r="J49" s="112"/>
      <c r="K49" s="118"/>
      <c r="L49" s="118"/>
      <c r="M49" s="118"/>
      <c r="N49" s="118"/>
      <c r="O49" s="118"/>
      <c r="P49" s="112"/>
      <c r="Q49" s="112"/>
      <c r="R49" s="427"/>
      <c r="S49" s="118"/>
      <c r="T49" s="112"/>
      <c r="U49" s="112"/>
      <c r="V49" s="112"/>
      <c r="W49" s="112"/>
      <c r="X49" s="286"/>
      <c r="Y49" s="286"/>
      <c r="Z49" s="286"/>
      <c r="AA49" s="285"/>
      <c r="AB49" s="285"/>
      <c r="AC49" s="285"/>
      <c r="AD49" s="285"/>
      <c r="AE49" s="285"/>
      <c r="AF49" s="286"/>
      <c r="AG49" s="286"/>
      <c r="AH49" s="286"/>
      <c r="AI49" s="286"/>
      <c r="AJ49" s="286"/>
      <c r="AK49" s="286"/>
      <c r="AL49" s="286"/>
      <c r="AM49" s="286"/>
      <c r="AN49" s="286"/>
      <c r="AO49" s="118"/>
      <c r="AP49" s="87"/>
      <c r="AQ49" s="324">
        <f t="shared" si="1"/>
        <v>0</v>
      </c>
      <c r="AR49" s="87"/>
      <c r="AT49" s="82"/>
    </row>
    <row r="50" spans="1:48" s="81" customFormat="1">
      <c r="A50" s="243" t="s">
        <v>132</v>
      </c>
      <c r="B50" s="91"/>
      <c r="C50" s="91"/>
      <c r="D50" s="91"/>
      <c r="E50" s="91"/>
      <c r="F50" s="285"/>
      <c r="G50" s="285"/>
      <c r="H50" s="112"/>
      <c r="I50" s="112"/>
      <c r="J50" s="112"/>
      <c r="K50" s="118"/>
      <c r="L50" s="118"/>
      <c r="M50" s="118"/>
      <c r="N50" s="118"/>
      <c r="O50" s="118"/>
      <c r="P50" s="112"/>
      <c r="Q50" s="112"/>
      <c r="R50" s="427"/>
      <c r="S50" s="118"/>
      <c r="T50" s="112"/>
      <c r="U50" s="112"/>
      <c r="V50" s="112"/>
      <c r="W50" s="112"/>
      <c r="X50" s="286"/>
      <c r="Y50" s="286"/>
      <c r="Z50" s="286"/>
      <c r="AA50" s="285"/>
      <c r="AB50" s="285"/>
      <c r="AC50" s="285"/>
      <c r="AD50" s="285"/>
      <c r="AE50" s="285"/>
      <c r="AF50" s="286"/>
      <c r="AG50" s="286"/>
      <c r="AH50" s="286"/>
      <c r="AI50" s="286"/>
      <c r="AJ50" s="286"/>
      <c r="AK50" s="286"/>
      <c r="AL50" s="286"/>
      <c r="AM50" s="286"/>
      <c r="AN50" s="286"/>
      <c r="AO50" s="118"/>
      <c r="AP50" s="87"/>
      <c r="AQ50" s="324">
        <f t="shared" si="1"/>
        <v>0</v>
      </c>
      <c r="AR50" s="87"/>
      <c r="AT50" s="82"/>
    </row>
    <row r="51" spans="1:48" s="81" customFormat="1">
      <c r="A51" s="244" t="s">
        <v>58</v>
      </c>
      <c r="B51" s="91"/>
      <c r="C51" s="91"/>
      <c r="D51" s="91"/>
      <c r="E51" s="91"/>
      <c r="F51" s="285"/>
      <c r="G51" s="285"/>
      <c r="H51" s="112"/>
      <c r="I51" s="112"/>
      <c r="J51" s="112"/>
      <c r="K51" s="118"/>
      <c r="L51" s="118"/>
      <c r="M51" s="118"/>
      <c r="N51" s="118"/>
      <c r="O51" s="118"/>
      <c r="P51" s="112"/>
      <c r="Q51" s="112"/>
      <c r="R51" s="427"/>
      <c r="S51" s="118"/>
      <c r="T51" s="112"/>
      <c r="U51" s="112">
        <v>1</v>
      </c>
      <c r="V51" s="112"/>
      <c r="W51" s="112">
        <v>1</v>
      </c>
      <c r="X51" s="286"/>
      <c r="Y51" s="286"/>
      <c r="Z51" s="286"/>
      <c r="AA51" s="285"/>
      <c r="AB51" s="285"/>
      <c r="AC51" s="285"/>
      <c r="AD51" s="285"/>
      <c r="AE51" s="285"/>
      <c r="AF51" s="286"/>
      <c r="AG51" s="286"/>
      <c r="AH51" s="286"/>
      <c r="AI51" s="286"/>
      <c r="AJ51" s="286"/>
      <c r="AK51" s="286"/>
      <c r="AL51" s="286"/>
      <c r="AM51" s="286"/>
      <c r="AN51" s="286"/>
      <c r="AO51" s="118"/>
      <c r="AP51" s="87"/>
      <c r="AQ51" s="324">
        <f t="shared" si="1"/>
        <v>2</v>
      </c>
      <c r="AR51" s="87"/>
      <c r="AT51" s="82"/>
    </row>
    <row r="52" spans="1:48" s="81" customFormat="1">
      <c r="A52" s="339" t="s">
        <v>178</v>
      </c>
      <c r="B52" s="91"/>
      <c r="C52" s="91"/>
      <c r="D52" s="91"/>
      <c r="E52" s="91"/>
      <c r="F52" s="285"/>
      <c r="G52" s="285"/>
      <c r="H52" s="112"/>
      <c r="I52" s="112"/>
      <c r="J52" s="112"/>
      <c r="K52" s="118"/>
      <c r="L52" s="118"/>
      <c r="M52" s="118"/>
      <c r="N52" s="118"/>
      <c r="O52" s="118"/>
      <c r="P52" s="112"/>
      <c r="Q52" s="112"/>
      <c r="R52" s="427"/>
      <c r="S52" s="118"/>
      <c r="T52" s="112"/>
      <c r="U52" s="112"/>
      <c r="V52" s="112"/>
      <c r="W52" s="112"/>
      <c r="X52" s="286"/>
      <c r="Y52" s="286">
        <v>1</v>
      </c>
      <c r="Z52" s="286"/>
      <c r="AA52" s="285"/>
      <c r="AB52" s="285"/>
      <c r="AC52" s="285"/>
      <c r="AD52" s="285"/>
      <c r="AE52" s="285"/>
      <c r="AF52" s="286"/>
      <c r="AG52" s="286"/>
      <c r="AH52" s="286"/>
      <c r="AI52" s="286"/>
      <c r="AJ52" s="286"/>
      <c r="AK52" s="286"/>
      <c r="AL52" s="286"/>
      <c r="AM52" s="286"/>
      <c r="AN52" s="286"/>
      <c r="AO52" s="118"/>
      <c r="AP52" s="87"/>
      <c r="AQ52" s="324">
        <f t="shared" si="1"/>
        <v>1</v>
      </c>
      <c r="AR52" s="87"/>
      <c r="AT52" s="82"/>
    </row>
    <row r="53" spans="1:48" s="81" customFormat="1">
      <c r="A53" s="374" t="s">
        <v>179</v>
      </c>
      <c r="B53" s="91"/>
      <c r="C53" s="91"/>
      <c r="D53" s="91"/>
      <c r="E53" s="91"/>
      <c r="F53" s="285"/>
      <c r="G53" s="285"/>
      <c r="H53" s="112"/>
      <c r="I53" s="112"/>
      <c r="J53" s="112"/>
      <c r="K53" s="118"/>
      <c r="L53" s="118"/>
      <c r="M53" s="118"/>
      <c r="N53" s="118"/>
      <c r="O53" s="118"/>
      <c r="P53" s="112"/>
      <c r="Q53" s="112"/>
      <c r="R53" s="427"/>
      <c r="S53" s="118"/>
      <c r="T53" s="112">
        <v>1</v>
      </c>
      <c r="U53" s="112"/>
      <c r="V53" s="112"/>
      <c r="W53" s="112"/>
      <c r="X53" s="286">
        <v>1</v>
      </c>
      <c r="Y53" s="286"/>
      <c r="Z53" s="286"/>
      <c r="AA53" s="285"/>
      <c r="AB53" s="285"/>
      <c r="AC53" s="285"/>
      <c r="AD53" s="285"/>
      <c r="AE53" s="285"/>
      <c r="AF53" s="286"/>
      <c r="AG53" s="286"/>
      <c r="AH53" s="286"/>
      <c r="AI53" s="286"/>
      <c r="AJ53" s="286"/>
      <c r="AK53" s="286"/>
      <c r="AL53" s="286"/>
      <c r="AM53" s="286"/>
      <c r="AN53" s="286"/>
      <c r="AO53" s="118"/>
      <c r="AP53" s="87"/>
      <c r="AQ53" s="324">
        <f t="shared" si="1"/>
        <v>2</v>
      </c>
      <c r="AR53" s="87"/>
      <c r="AT53" s="82"/>
    </row>
    <row r="54" spans="1:48">
      <c r="A54" s="381"/>
      <c r="B54" s="382">
        <f t="shared" ref="B54:D54" si="2">SUM(B4:B53)</f>
        <v>4</v>
      </c>
      <c r="C54" s="382">
        <f t="shared" ref="C54" si="3">SUM(C4:C53)</f>
        <v>4</v>
      </c>
      <c r="D54" s="382">
        <f t="shared" si="2"/>
        <v>8</v>
      </c>
      <c r="E54" s="382">
        <f t="shared" ref="E54:Q54" si="4">SUM(E4:E53)</f>
        <v>8</v>
      </c>
      <c r="F54" s="382">
        <f t="shared" si="4"/>
        <v>4</v>
      </c>
      <c r="G54" s="382">
        <f t="shared" si="4"/>
        <v>4</v>
      </c>
      <c r="H54" s="382">
        <f t="shared" si="4"/>
        <v>8</v>
      </c>
      <c r="I54" s="382">
        <f t="shared" si="4"/>
        <v>8</v>
      </c>
      <c r="J54" s="383">
        <f t="shared" si="4"/>
        <v>4</v>
      </c>
      <c r="K54" s="383">
        <f t="shared" si="4"/>
        <v>8</v>
      </c>
      <c r="L54" s="383">
        <f t="shared" si="4"/>
        <v>4</v>
      </c>
      <c r="M54" s="383">
        <f t="shared" si="4"/>
        <v>4</v>
      </c>
      <c r="N54" s="383">
        <f t="shared" si="4"/>
        <v>8</v>
      </c>
      <c r="O54" s="383">
        <f t="shared" si="4"/>
        <v>8</v>
      </c>
      <c r="P54" s="383">
        <f t="shared" si="4"/>
        <v>8</v>
      </c>
      <c r="Q54" s="383">
        <f t="shared" si="4"/>
        <v>16</v>
      </c>
      <c r="R54" s="430">
        <f t="shared" ref="R54:AJ54" si="5">SUM(R4:R53)</f>
        <v>4</v>
      </c>
      <c r="S54" s="383">
        <f t="shared" si="5"/>
        <v>4</v>
      </c>
      <c r="T54" s="383">
        <f t="shared" si="5"/>
        <v>4</v>
      </c>
      <c r="U54" s="383">
        <f t="shared" si="5"/>
        <v>8</v>
      </c>
      <c r="V54" s="383">
        <f t="shared" si="5"/>
        <v>4</v>
      </c>
      <c r="W54" s="383">
        <f t="shared" si="5"/>
        <v>8</v>
      </c>
      <c r="X54" s="456">
        <f t="shared" si="5"/>
        <v>12</v>
      </c>
      <c r="Y54" s="456">
        <f t="shared" si="5"/>
        <v>12</v>
      </c>
      <c r="Z54" s="456">
        <f t="shared" si="5"/>
        <v>0</v>
      </c>
      <c r="AA54" s="456">
        <f t="shared" si="5"/>
        <v>0</v>
      </c>
      <c r="AB54" s="456">
        <f t="shared" si="5"/>
        <v>0</v>
      </c>
      <c r="AC54" s="456">
        <f t="shared" si="5"/>
        <v>0</v>
      </c>
      <c r="AD54" s="456">
        <f t="shared" si="5"/>
        <v>0</v>
      </c>
      <c r="AE54" s="456">
        <f t="shared" si="5"/>
        <v>0</v>
      </c>
      <c r="AF54" s="456">
        <f t="shared" si="5"/>
        <v>0</v>
      </c>
      <c r="AG54" s="456">
        <f t="shared" si="5"/>
        <v>0</v>
      </c>
      <c r="AH54" s="456">
        <f t="shared" si="5"/>
        <v>0</v>
      </c>
      <c r="AI54" s="456">
        <f t="shared" si="5"/>
        <v>0</v>
      </c>
      <c r="AJ54" s="456">
        <f t="shared" si="5"/>
        <v>0</v>
      </c>
      <c r="AK54" s="456">
        <f t="shared" ref="AK54:AO54" si="6">SUM(AK4:AK53)</f>
        <v>0</v>
      </c>
      <c r="AL54" s="456">
        <f t="shared" si="6"/>
        <v>0</v>
      </c>
      <c r="AM54" s="456">
        <f t="shared" si="6"/>
        <v>0</v>
      </c>
      <c r="AN54" s="456">
        <f t="shared" si="6"/>
        <v>0</v>
      </c>
      <c r="AO54" s="383">
        <f t="shared" si="6"/>
        <v>0</v>
      </c>
      <c r="AP54" s="383"/>
      <c r="AQ54" s="384">
        <f>SUM(AQ4:AQ53)</f>
        <v>148</v>
      </c>
      <c r="AS54" s="81"/>
      <c r="AT54" s="82"/>
      <c r="AU54" s="81"/>
      <c r="AV54" s="81"/>
    </row>
    <row r="55" spans="1:48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 t="s">
        <v>46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86"/>
      <c r="AP55" s="86"/>
      <c r="AQ55" s="325">
        <f>AQ54/4</f>
        <v>37</v>
      </c>
      <c r="AR55" s="267" t="s">
        <v>46</v>
      </c>
      <c r="AT55" s="78"/>
    </row>
    <row r="56" spans="1:48">
      <c r="AQ56" s="387">
        <f>SUM(AQ4:AQ46)/43</f>
        <v>3.3255813953488373</v>
      </c>
      <c r="AR56" s="77" t="s">
        <v>162</v>
      </c>
      <c r="AT56" s="79"/>
    </row>
    <row r="57" spans="1:48">
      <c r="A57" s="77"/>
      <c r="AT57" s="80"/>
    </row>
    <row r="58" spans="1:48">
      <c r="A58" s="84"/>
      <c r="AT58" s="79"/>
    </row>
    <row r="59" spans="1:48">
      <c r="A59" s="84"/>
      <c r="AT59" s="78"/>
    </row>
    <row r="60" spans="1:48">
      <c r="A60" s="84"/>
      <c r="AT60" s="78"/>
    </row>
    <row r="61" spans="1:48">
      <c r="A61" s="84"/>
      <c r="AT61" s="78"/>
    </row>
    <row r="62" spans="1:48">
      <c r="A62" s="78"/>
      <c r="AT62" s="78"/>
    </row>
    <row r="63" spans="1:48">
      <c r="A63" s="79"/>
      <c r="AT63" s="78"/>
    </row>
    <row r="64" spans="1:48">
      <c r="A64" s="77"/>
      <c r="B64" s="78"/>
      <c r="C64" s="78"/>
      <c r="D64" s="78"/>
      <c r="AT64" s="78"/>
    </row>
    <row r="65" spans="2:46">
      <c r="B65" s="78"/>
      <c r="C65" s="78"/>
      <c r="D65" s="78"/>
      <c r="AT65" s="78"/>
    </row>
    <row r="66" spans="2:46">
      <c r="AT66" s="79"/>
    </row>
    <row r="67" spans="2:46">
      <c r="AT67" s="80"/>
    </row>
    <row r="68" spans="2:46">
      <c r="AT68" s="79"/>
    </row>
    <row r="69" spans="2:46">
      <c r="AT69" s="78"/>
    </row>
    <row r="70" spans="2:46">
      <c r="AT70" s="78"/>
    </row>
    <row r="71" spans="2:46">
      <c r="AT71" s="78"/>
    </row>
    <row r="72" spans="2:46">
      <c r="AT72" s="78"/>
    </row>
    <row r="73" spans="2:46">
      <c r="AT73" s="78"/>
    </row>
    <row r="74" spans="2:46">
      <c r="AT74" s="78"/>
    </row>
    <row r="75" spans="2:46">
      <c r="AT75" s="78"/>
    </row>
    <row r="76" spans="2:46">
      <c r="AT76" s="79"/>
    </row>
    <row r="77" spans="2:46">
      <c r="AT77" s="80"/>
    </row>
    <row r="78" spans="2:46">
      <c r="AT78" s="85"/>
    </row>
    <row r="79" spans="2:46">
      <c r="AT79" s="78"/>
    </row>
    <row r="80" spans="2:46">
      <c r="AT80" s="78"/>
    </row>
    <row r="81" spans="1:46">
      <c r="AT81" s="78"/>
    </row>
    <row r="82" spans="1:46">
      <c r="AT82" s="78"/>
    </row>
    <row r="83" spans="1:46">
      <c r="A83" s="77"/>
      <c r="AT83" s="78"/>
    </row>
    <row r="84" spans="1:46">
      <c r="AT84" s="78"/>
    </row>
  </sheetData>
  <sortState xmlns:xlrd2="http://schemas.microsoft.com/office/spreadsheetml/2017/richdata2" ref="A4:E53">
    <sortCondition ref="A4"/>
  </sortState>
  <conditionalFormatting sqref="AQ4:AQ53">
    <cfRule type="cellIs" dxfId="44" priority="34" operator="lessThan">
      <formula>1</formula>
    </cfRule>
  </conditionalFormatting>
  <conditionalFormatting sqref="AQ1:AQ1048576">
    <cfRule type="cellIs" dxfId="43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M61"/>
  <sheetViews>
    <sheetView zoomScale="80" zoomScaleNormal="80" zoomScalePageLayoutView="80" workbookViewId="0">
      <pane xSplit="1" ySplit="3" topLeftCell="B34" activePane="bottomRight" state="frozen"/>
      <selection pane="topRight" activeCell="B1" sqref="B1"/>
      <selection pane="bottomLeft" activeCell="A3" sqref="A3"/>
      <selection pane="bottomRight" activeCell="L21" sqref="L21"/>
    </sheetView>
  </sheetViews>
  <sheetFormatPr defaultColWidth="8.42578125" defaultRowHeight="15"/>
  <cols>
    <col min="1" max="1" width="22.28515625" style="28" customWidth="1"/>
    <col min="2" max="2" width="4.7109375" style="19" customWidth="1"/>
    <col min="3" max="3" width="5.28515625" style="19" customWidth="1"/>
    <col min="4" max="4" width="7.42578125" style="19" customWidth="1"/>
    <col min="5" max="5" width="7.5703125" style="19" customWidth="1"/>
    <col min="6" max="6" width="11.42578125" style="19" customWidth="1"/>
    <col min="7" max="16384" width="8.42578125" style="19"/>
  </cols>
  <sheetData>
    <row r="2" spans="1:7" s="25" customFormat="1" ht="15.75" thickBot="1">
      <c r="A2" s="30" t="s">
        <v>156</v>
      </c>
      <c r="B2" s="29"/>
      <c r="C2" s="29"/>
      <c r="D2" s="29"/>
    </row>
    <row r="3" spans="1:7" s="32" customFormat="1" ht="15.75" thickBot="1">
      <c r="A3" s="31"/>
      <c r="B3" s="445" t="s">
        <v>48</v>
      </c>
      <c r="C3" s="445"/>
      <c r="D3" s="70"/>
      <c r="E3" s="32" t="s">
        <v>66</v>
      </c>
      <c r="F3" s="32" t="s">
        <v>50</v>
      </c>
      <c r="G3" s="32" t="s">
        <v>0</v>
      </c>
    </row>
    <row r="4" spans="1:7">
      <c r="A4" s="4" t="s">
        <v>1</v>
      </c>
      <c r="G4" s="116">
        <f>SUM(B4:F4)</f>
        <v>0</v>
      </c>
    </row>
    <row r="5" spans="1:7">
      <c r="A5" s="4" t="s">
        <v>2</v>
      </c>
      <c r="G5" s="116">
        <f t="shared" ref="G5:G16" si="0">SUM(B5:F5)</f>
        <v>0</v>
      </c>
    </row>
    <row r="6" spans="1:7">
      <c r="A6" s="2" t="s">
        <v>3</v>
      </c>
      <c r="F6" s="19">
        <v>1</v>
      </c>
      <c r="G6" s="116">
        <f t="shared" si="0"/>
        <v>1</v>
      </c>
    </row>
    <row r="7" spans="1:7">
      <c r="A7" s="2" t="s">
        <v>4</v>
      </c>
      <c r="B7" s="19">
        <v>1</v>
      </c>
      <c r="G7" s="116">
        <f t="shared" si="0"/>
        <v>1</v>
      </c>
    </row>
    <row r="8" spans="1:7">
      <c r="A8" s="2" t="s">
        <v>5</v>
      </c>
      <c r="F8" s="19">
        <v>1</v>
      </c>
      <c r="G8" s="116">
        <f t="shared" si="0"/>
        <v>1</v>
      </c>
    </row>
    <row r="9" spans="1:7">
      <c r="A9" s="2" t="s">
        <v>6</v>
      </c>
      <c r="G9" s="116">
        <f t="shared" si="0"/>
        <v>0</v>
      </c>
    </row>
    <row r="10" spans="1:7">
      <c r="A10" s="2" t="s">
        <v>8</v>
      </c>
      <c r="G10" s="116">
        <f t="shared" si="0"/>
        <v>0</v>
      </c>
    </row>
    <row r="11" spans="1:7">
      <c r="A11" s="2" t="s">
        <v>9</v>
      </c>
      <c r="G11" s="116">
        <f t="shared" si="0"/>
        <v>0</v>
      </c>
    </row>
    <row r="12" spans="1:7">
      <c r="A12" s="2" t="s">
        <v>10</v>
      </c>
      <c r="G12" s="116">
        <f t="shared" si="0"/>
        <v>0</v>
      </c>
    </row>
    <row r="13" spans="1:7">
      <c r="A13" s="2" t="s">
        <v>12</v>
      </c>
      <c r="B13" s="19">
        <v>1</v>
      </c>
      <c r="G13" s="116">
        <f t="shared" si="0"/>
        <v>1</v>
      </c>
    </row>
    <row r="14" spans="1:7">
      <c r="A14" s="2" t="s">
        <v>13</v>
      </c>
      <c r="G14" s="116">
        <f t="shared" si="0"/>
        <v>0</v>
      </c>
    </row>
    <row r="15" spans="1:7">
      <c r="A15" s="2" t="s">
        <v>14</v>
      </c>
      <c r="B15" s="19">
        <v>1</v>
      </c>
      <c r="E15" s="19">
        <v>1</v>
      </c>
      <c r="G15" s="116">
        <f t="shared" si="0"/>
        <v>2</v>
      </c>
    </row>
    <row r="16" spans="1:7">
      <c r="A16" s="2" t="s">
        <v>15</v>
      </c>
      <c r="G16" s="116">
        <f t="shared" si="0"/>
        <v>0</v>
      </c>
    </row>
    <row r="17" spans="1:13">
      <c r="A17" s="2" t="s">
        <v>69</v>
      </c>
      <c r="G17" s="116">
        <f t="shared" ref="G17:G53" si="1">SUM(B17:F17)</f>
        <v>0</v>
      </c>
    </row>
    <row r="18" spans="1:13">
      <c r="A18" s="2" t="s">
        <v>16</v>
      </c>
      <c r="F18" s="19">
        <v>2</v>
      </c>
      <c r="G18" s="116">
        <f t="shared" si="1"/>
        <v>2</v>
      </c>
    </row>
    <row r="19" spans="1:13">
      <c r="A19" s="2" t="s">
        <v>17</v>
      </c>
      <c r="B19" s="19">
        <v>1</v>
      </c>
      <c r="G19" s="116">
        <f t="shared" si="1"/>
        <v>1</v>
      </c>
    </row>
    <row r="20" spans="1:13">
      <c r="A20" s="2" t="s">
        <v>59</v>
      </c>
      <c r="B20" s="19">
        <v>1</v>
      </c>
      <c r="E20" s="19">
        <v>1</v>
      </c>
      <c r="G20" s="116">
        <f t="shared" si="1"/>
        <v>2</v>
      </c>
    </row>
    <row r="21" spans="1:13">
      <c r="A21" s="2" t="s">
        <v>68</v>
      </c>
      <c r="E21" s="19">
        <v>1</v>
      </c>
      <c r="G21" s="116">
        <f t="shared" si="1"/>
        <v>1</v>
      </c>
    </row>
    <row r="22" spans="1:13">
      <c r="A22" s="2" t="s">
        <v>19</v>
      </c>
      <c r="B22" s="19">
        <v>1</v>
      </c>
      <c r="G22" s="116">
        <f t="shared" si="1"/>
        <v>1</v>
      </c>
    </row>
    <row r="23" spans="1:13" s="137" customFormat="1">
      <c r="A23" s="2" t="s">
        <v>18</v>
      </c>
      <c r="G23" s="116">
        <f t="shared" si="1"/>
        <v>0</v>
      </c>
    </row>
    <row r="24" spans="1:13">
      <c r="A24" s="2" t="s">
        <v>20</v>
      </c>
      <c r="G24" s="116">
        <f t="shared" si="1"/>
        <v>0</v>
      </c>
    </row>
    <row r="25" spans="1:13">
      <c r="A25" s="2" t="s">
        <v>21</v>
      </c>
      <c r="G25" s="116">
        <f t="shared" si="1"/>
        <v>0</v>
      </c>
    </row>
    <row r="26" spans="1:13">
      <c r="A26" s="2" t="s">
        <v>22</v>
      </c>
      <c r="G26" s="116">
        <f t="shared" si="1"/>
        <v>0</v>
      </c>
    </row>
    <row r="27" spans="1:13" s="137" customFormat="1">
      <c r="A27" s="2" t="s">
        <v>23</v>
      </c>
      <c r="G27" s="116">
        <f t="shared" si="1"/>
        <v>0</v>
      </c>
    </row>
    <row r="28" spans="1:13">
      <c r="A28" s="2" t="s">
        <v>24</v>
      </c>
      <c r="B28" s="19">
        <v>1</v>
      </c>
      <c r="G28" s="116">
        <f t="shared" si="1"/>
        <v>1</v>
      </c>
    </row>
    <row r="29" spans="1:13">
      <c r="A29" s="2" t="s">
        <v>25</v>
      </c>
      <c r="G29" s="116">
        <f t="shared" si="1"/>
        <v>0</v>
      </c>
    </row>
    <row r="30" spans="1:13">
      <c r="A30" s="2" t="s">
        <v>26</v>
      </c>
      <c r="B30" s="19">
        <v>1</v>
      </c>
      <c r="G30" s="116">
        <f t="shared" si="1"/>
        <v>1</v>
      </c>
    </row>
    <row r="31" spans="1:13">
      <c r="A31" s="2" t="s">
        <v>60</v>
      </c>
      <c r="G31" s="116">
        <f t="shared" si="1"/>
        <v>0</v>
      </c>
      <c r="M31" s="62"/>
    </row>
    <row r="32" spans="1:13">
      <c r="A32" s="2" t="s">
        <v>27</v>
      </c>
      <c r="G32" s="116">
        <f t="shared" si="1"/>
        <v>0</v>
      </c>
      <c r="M32" s="63"/>
    </row>
    <row r="33" spans="1:13">
      <c r="A33" s="2" t="s">
        <v>28</v>
      </c>
      <c r="E33" s="19">
        <v>1</v>
      </c>
      <c r="G33" s="116">
        <f t="shared" si="1"/>
        <v>1</v>
      </c>
      <c r="M33" s="63"/>
    </row>
    <row r="34" spans="1:13">
      <c r="A34" s="2" t="s">
        <v>29</v>
      </c>
      <c r="B34" s="19">
        <v>1</v>
      </c>
      <c r="G34" s="116">
        <f t="shared" si="1"/>
        <v>1</v>
      </c>
      <c r="M34" s="63"/>
    </row>
    <row r="35" spans="1:13">
      <c r="A35" s="2" t="s">
        <v>30</v>
      </c>
      <c r="B35" s="19">
        <v>1</v>
      </c>
      <c r="G35" s="116">
        <f t="shared" si="1"/>
        <v>1</v>
      </c>
      <c r="M35" s="63"/>
    </row>
    <row r="36" spans="1:13">
      <c r="A36" t="s">
        <v>31</v>
      </c>
      <c r="B36" s="19">
        <v>1</v>
      </c>
      <c r="C36" s="19">
        <v>1</v>
      </c>
      <c r="E36" s="19">
        <v>1</v>
      </c>
      <c r="G36" s="116">
        <f t="shared" si="1"/>
        <v>3</v>
      </c>
      <c r="M36" s="63"/>
    </row>
    <row r="37" spans="1:13">
      <c r="A37" s="249" t="s">
        <v>61</v>
      </c>
      <c r="B37" s="19">
        <v>1</v>
      </c>
      <c r="F37" s="19">
        <v>1</v>
      </c>
      <c r="G37" s="116">
        <f t="shared" si="1"/>
        <v>2</v>
      </c>
      <c r="M37" s="63"/>
    </row>
    <row r="38" spans="1:13">
      <c r="A38" t="s">
        <v>32</v>
      </c>
      <c r="B38" s="19">
        <v>1</v>
      </c>
      <c r="G38" s="116">
        <f t="shared" si="1"/>
        <v>1</v>
      </c>
      <c r="M38" s="63"/>
    </row>
    <row r="39" spans="1:13">
      <c r="A39" s="166" t="s">
        <v>33</v>
      </c>
      <c r="G39" s="116">
        <f t="shared" si="1"/>
        <v>0</v>
      </c>
      <c r="M39" s="63"/>
    </row>
    <row r="40" spans="1:13">
      <c r="A40" s="2" t="s">
        <v>34</v>
      </c>
      <c r="G40" s="116">
        <f t="shared" si="1"/>
        <v>0</v>
      </c>
      <c r="M40" s="63"/>
    </row>
    <row r="41" spans="1:13">
      <c r="A41" s="2" t="s">
        <v>35</v>
      </c>
      <c r="G41" s="116">
        <f t="shared" si="1"/>
        <v>0</v>
      </c>
      <c r="M41" s="63"/>
    </row>
    <row r="42" spans="1:13">
      <c r="A42" s="2" t="s">
        <v>36</v>
      </c>
      <c r="G42" s="116">
        <f t="shared" si="1"/>
        <v>0</v>
      </c>
      <c r="M42" s="63"/>
    </row>
    <row r="43" spans="1:13">
      <c r="A43" s="2" t="s">
        <v>37</v>
      </c>
      <c r="G43" s="116">
        <f t="shared" si="1"/>
        <v>0</v>
      </c>
      <c r="M43" s="63"/>
    </row>
    <row r="44" spans="1:13">
      <c r="A44" s="2" t="s">
        <v>38</v>
      </c>
      <c r="G44" s="116">
        <f t="shared" si="1"/>
        <v>0</v>
      </c>
      <c r="M44" s="63"/>
    </row>
    <row r="45" spans="1:13">
      <c r="A45" s="145" t="s">
        <v>39</v>
      </c>
      <c r="G45" s="116">
        <f t="shared" si="1"/>
        <v>0</v>
      </c>
      <c r="M45" s="63"/>
    </row>
    <row r="46" spans="1:13">
      <c r="A46" s="147" t="s">
        <v>40</v>
      </c>
      <c r="G46" s="116">
        <f t="shared" si="1"/>
        <v>0</v>
      </c>
      <c r="M46" s="63"/>
    </row>
    <row r="47" spans="1:13">
      <c r="A47" s="246" t="s">
        <v>62</v>
      </c>
      <c r="G47" s="116">
        <f t="shared" si="1"/>
        <v>0</v>
      </c>
    </row>
    <row r="48" spans="1:13">
      <c r="A48" s="245" t="s">
        <v>7</v>
      </c>
      <c r="G48" s="116">
        <f t="shared" si="1"/>
        <v>0</v>
      </c>
    </row>
    <row r="49" spans="1:7">
      <c r="A49" s="243" t="s">
        <v>11</v>
      </c>
      <c r="G49" s="116">
        <f t="shared" si="1"/>
        <v>0</v>
      </c>
    </row>
    <row r="50" spans="1:7">
      <c r="A50" s="243" t="s">
        <v>132</v>
      </c>
      <c r="G50" s="116">
        <f t="shared" si="1"/>
        <v>0</v>
      </c>
    </row>
    <row r="51" spans="1:7">
      <c r="A51" s="244" t="s">
        <v>58</v>
      </c>
      <c r="G51" s="116">
        <f t="shared" si="1"/>
        <v>0</v>
      </c>
    </row>
    <row r="52" spans="1:7">
      <c r="A52" s="339" t="s">
        <v>178</v>
      </c>
      <c r="B52" s="19">
        <v>1</v>
      </c>
      <c r="G52" s="116">
        <f t="shared" si="1"/>
        <v>1</v>
      </c>
    </row>
    <row r="53" spans="1:7">
      <c r="A53" s="374" t="s">
        <v>179</v>
      </c>
      <c r="E53" s="19">
        <v>1</v>
      </c>
      <c r="F53" s="19">
        <v>1</v>
      </c>
      <c r="G53" s="116">
        <f t="shared" si="1"/>
        <v>2</v>
      </c>
    </row>
    <row r="54" spans="1:7">
      <c r="A54" s="378"/>
      <c r="B54" s="379"/>
      <c r="C54" s="379"/>
      <c r="D54" s="379"/>
      <c r="E54" s="379"/>
      <c r="F54" s="379"/>
      <c r="G54" s="380">
        <f>SUM(G4:G53)</f>
        <v>27</v>
      </c>
    </row>
    <row r="55" spans="1:7">
      <c r="A55" s="61"/>
    </row>
    <row r="57" spans="1:7">
      <c r="A57" s="19" t="s">
        <v>70</v>
      </c>
    </row>
    <row r="61" spans="1:7">
      <c r="A61" s="19"/>
    </row>
  </sheetData>
  <mergeCells count="1">
    <mergeCell ref="B3:C3"/>
  </mergeCells>
  <conditionalFormatting sqref="G4:G54">
    <cfRule type="top10" dxfId="42" priority="35" rank="3"/>
    <cfRule type="cellIs" dxfId="41" priority="36" operator="equal">
      <formula>0</formula>
    </cfRule>
    <cfRule type="cellIs" dxfId="40" priority="37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56"/>
  <sheetViews>
    <sheetView tabSelected="1" zoomScale="80" zoomScaleNormal="80" zoomScalePageLayoutView="8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42578125" defaultRowHeight="18.75"/>
  <cols>
    <col min="1" max="1" width="27.28515625" style="19" customWidth="1"/>
    <col min="2" max="3" width="11.140625" style="19" customWidth="1"/>
    <col min="4" max="4" width="11.85546875" style="38" customWidth="1"/>
    <col min="5" max="6" width="8.42578125" style="19"/>
    <col min="7" max="7" width="12.42578125" style="19" customWidth="1"/>
    <col min="8" max="8" width="13.140625" style="36" customWidth="1"/>
    <col min="9" max="9" width="12.7109375" style="21" customWidth="1"/>
    <col min="10" max="10" width="13.7109375" style="37" customWidth="1"/>
    <col min="11" max="11" width="12.42578125" style="19" customWidth="1"/>
    <col min="12" max="16384" width="8.42578125" style="19"/>
  </cols>
  <sheetData>
    <row r="1" spans="1:21" s="269" customFormat="1" ht="32.25" customHeight="1">
      <c r="A1" s="415" t="s">
        <v>164</v>
      </c>
      <c r="B1" s="416"/>
      <c r="C1" s="417"/>
      <c r="D1" s="417"/>
      <c r="E1" s="417"/>
      <c r="F1" s="417"/>
      <c r="G1" s="417"/>
      <c r="H1" s="418"/>
      <c r="I1" s="418"/>
      <c r="J1" s="419"/>
      <c r="K1" s="417"/>
      <c r="L1" s="417"/>
      <c r="M1" s="417"/>
      <c r="N1" s="417"/>
      <c r="O1" s="417"/>
      <c r="P1" s="417"/>
      <c r="Q1" s="417"/>
      <c r="R1" s="417"/>
      <c r="S1" s="417"/>
      <c r="T1" s="420"/>
      <c r="U1" s="420"/>
    </row>
    <row r="2" spans="1:21" s="21" customFormat="1" ht="46.5">
      <c r="B2" s="396"/>
      <c r="C2" s="396"/>
      <c r="D2" s="397" t="s">
        <v>51</v>
      </c>
      <c r="E2" s="446" t="s">
        <v>52</v>
      </c>
      <c r="F2" s="446"/>
      <c r="G2" s="398"/>
      <c r="H2" s="397" t="s">
        <v>165</v>
      </c>
      <c r="I2" s="399"/>
      <c r="J2" s="402" t="s">
        <v>71</v>
      </c>
      <c r="K2" s="396"/>
    </row>
    <row r="3" spans="1:21" s="23" customFormat="1" ht="30">
      <c r="B3" s="34" t="s">
        <v>50</v>
      </c>
      <c r="C3" s="34" t="s">
        <v>49</v>
      </c>
      <c r="D3" s="164" t="s">
        <v>53</v>
      </c>
      <c r="E3" s="34" t="s">
        <v>54</v>
      </c>
      <c r="F3" s="34" t="s">
        <v>55</v>
      </c>
      <c r="G3" s="163" t="s">
        <v>56</v>
      </c>
      <c r="H3" s="163" t="s">
        <v>166</v>
      </c>
      <c r="I3" s="163" t="s">
        <v>192</v>
      </c>
      <c r="J3" s="34" t="s">
        <v>57</v>
      </c>
    </row>
    <row r="4" spans="1:21">
      <c r="A4" s="4" t="s">
        <v>1</v>
      </c>
      <c r="B4" s="33">
        <f>Klubiüritused!O4</f>
        <v>2</v>
      </c>
      <c r="C4" s="33">
        <f>Klubitennis!AL4</f>
        <v>3</v>
      </c>
      <c r="D4" s="39">
        <f>Turniirid!Q4</f>
        <v>3</v>
      </c>
      <c r="E4" s="35">
        <f>Üksikmängud!Y4</f>
        <v>0</v>
      </c>
      <c r="F4" s="35">
        <f>Paarismängud!AQ4</f>
        <v>5</v>
      </c>
      <c r="G4" s="35">
        <f>SUM(E4,F4)</f>
        <v>5</v>
      </c>
      <c r="H4" s="40">
        <f>SUM(B4,C4)</f>
        <v>5</v>
      </c>
      <c r="I4" s="21">
        <f>SUM(B4,C4,D4)</f>
        <v>8</v>
      </c>
      <c r="J4" s="141">
        <f>Korraldamine!G4</f>
        <v>0</v>
      </c>
    </row>
    <row r="5" spans="1:21">
      <c r="A5" s="4" t="s">
        <v>2</v>
      </c>
      <c r="B5" s="33">
        <f>Klubiüritused!O5</f>
        <v>2</v>
      </c>
      <c r="C5" s="33">
        <f>Klubitennis!AL5</f>
        <v>13</v>
      </c>
      <c r="D5" s="39">
        <f>Turniirid!Q5</f>
        <v>3</v>
      </c>
      <c r="E5" s="35">
        <f>Üksikmängud!Y5</f>
        <v>0</v>
      </c>
      <c r="F5" s="35">
        <f>Paarismängud!AQ5</f>
        <v>0</v>
      </c>
      <c r="G5" s="35">
        <f t="shared" ref="G5:G53" si="0">SUM(E5,F5)</f>
        <v>0</v>
      </c>
      <c r="H5" s="40">
        <f t="shared" ref="H5:H53" si="1">SUM(B5,C5)</f>
        <v>15</v>
      </c>
      <c r="I5" s="21">
        <f t="shared" ref="I5:I53" si="2">SUM(B5,C5,D5)</f>
        <v>18</v>
      </c>
      <c r="J5" s="141">
        <f>Korraldamine!G5</f>
        <v>0</v>
      </c>
      <c r="N5" s="268"/>
    </row>
    <row r="6" spans="1:21">
      <c r="A6" s="2" t="s">
        <v>3</v>
      </c>
      <c r="B6" s="33">
        <f>Klubiüritused!O6</f>
        <v>2</v>
      </c>
      <c r="C6" s="33">
        <f>Klubitennis!AL6</f>
        <v>7</v>
      </c>
      <c r="D6" s="39">
        <f>Turniirid!Q6</f>
        <v>4</v>
      </c>
      <c r="E6" s="35">
        <f>Üksikmängud!Y6</f>
        <v>4</v>
      </c>
      <c r="F6" s="35">
        <f>Paarismängud!AQ6</f>
        <v>13</v>
      </c>
      <c r="G6" s="35">
        <f t="shared" si="0"/>
        <v>17</v>
      </c>
      <c r="H6" s="40">
        <f t="shared" si="1"/>
        <v>9</v>
      </c>
      <c r="I6" s="21">
        <f t="shared" si="2"/>
        <v>13</v>
      </c>
      <c r="J6" s="141">
        <f>Korraldamine!G6</f>
        <v>1</v>
      </c>
    </row>
    <row r="7" spans="1:21">
      <c r="A7" s="2" t="s">
        <v>4</v>
      </c>
      <c r="B7" s="33">
        <f>Klubiüritused!O7</f>
        <v>0</v>
      </c>
      <c r="C7" s="33">
        <f>Klubitennis!AL7</f>
        <v>1</v>
      </c>
      <c r="D7" s="39">
        <f>Turniirid!Q7</f>
        <v>2</v>
      </c>
      <c r="E7" s="35">
        <f>Üksikmängud!Y7</f>
        <v>0</v>
      </c>
      <c r="F7" s="35">
        <f>Paarismängud!AQ7</f>
        <v>0</v>
      </c>
      <c r="G7" s="35">
        <f t="shared" si="0"/>
        <v>0</v>
      </c>
      <c r="H7" s="40">
        <f t="shared" si="1"/>
        <v>1</v>
      </c>
      <c r="I7" s="21">
        <f t="shared" si="2"/>
        <v>3</v>
      </c>
      <c r="J7" s="141">
        <f>Korraldamine!G7</f>
        <v>1</v>
      </c>
    </row>
    <row r="8" spans="1:21">
      <c r="A8" s="2" t="s">
        <v>5</v>
      </c>
      <c r="B8" s="33">
        <f>Klubiüritused!O8</f>
        <v>2</v>
      </c>
      <c r="C8" s="33">
        <f>Klubitennis!AL8</f>
        <v>0</v>
      </c>
      <c r="D8" s="39">
        <f>Turniirid!Q8</f>
        <v>2</v>
      </c>
      <c r="E8" s="35">
        <f>Üksikmängud!Y8</f>
        <v>3</v>
      </c>
      <c r="F8" s="35">
        <f>Paarismängud!AQ8</f>
        <v>8</v>
      </c>
      <c r="G8" s="35">
        <f t="shared" si="0"/>
        <v>11</v>
      </c>
      <c r="H8" s="40">
        <f t="shared" si="1"/>
        <v>2</v>
      </c>
      <c r="I8" s="21">
        <f t="shared" si="2"/>
        <v>4</v>
      </c>
      <c r="J8" s="141">
        <f>Korraldamine!G8</f>
        <v>1</v>
      </c>
    </row>
    <row r="9" spans="1:21">
      <c r="A9" s="2" t="s">
        <v>6</v>
      </c>
      <c r="B9" s="33">
        <f>Klubiüritused!O9</f>
        <v>0</v>
      </c>
      <c r="C9" s="33">
        <f>Klubitennis!AL9</f>
        <v>5</v>
      </c>
      <c r="D9" s="39">
        <f>Turniirid!Q9</f>
        <v>0</v>
      </c>
      <c r="E9" s="35">
        <f>Üksikmängud!Y9</f>
        <v>0</v>
      </c>
      <c r="F9" s="35">
        <f>Paarismängud!AQ9</f>
        <v>0</v>
      </c>
      <c r="G9" s="35">
        <f t="shared" si="0"/>
        <v>0</v>
      </c>
      <c r="H9" s="40">
        <f t="shared" si="1"/>
        <v>5</v>
      </c>
      <c r="I9" s="21">
        <f t="shared" si="2"/>
        <v>5</v>
      </c>
      <c r="J9" s="141">
        <f>Korraldamine!G9</f>
        <v>0</v>
      </c>
    </row>
    <row r="10" spans="1:21">
      <c r="A10" s="2" t="s">
        <v>8</v>
      </c>
      <c r="B10" s="33">
        <f>Klubiüritused!O10</f>
        <v>1</v>
      </c>
      <c r="C10" s="33">
        <f>Klubitennis!AL10</f>
        <v>0</v>
      </c>
      <c r="D10" s="39">
        <f>Turniirid!Q10</f>
        <v>3</v>
      </c>
      <c r="E10" s="35">
        <f>Üksikmängud!Y10</f>
        <v>1</v>
      </c>
      <c r="F10" s="35">
        <f>Paarismängud!AQ10</f>
        <v>1</v>
      </c>
      <c r="G10" s="35">
        <f t="shared" si="0"/>
        <v>2</v>
      </c>
      <c r="H10" s="40">
        <f t="shared" si="1"/>
        <v>1</v>
      </c>
      <c r="I10" s="21">
        <f t="shared" si="2"/>
        <v>4</v>
      </c>
      <c r="J10" s="141">
        <f>Korraldamine!G10</f>
        <v>0</v>
      </c>
    </row>
    <row r="11" spans="1:21">
      <c r="A11" s="2" t="s">
        <v>9</v>
      </c>
      <c r="B11" s="33">
        <f>Klubiüritused!O11</f>
        <v>4</v>
      </c>
      <c r="C11" s="33">
        <f>Klubitennis!AL11</f>
        <v>0</v>
      </c>
      <c r="D11" s="39">
        <f>Turniirid!Q11</f>
        <v>3</v>
      </c>
      <c r="E11" s="35">
        <f>Üksikmängud!Y11</f>
        <v>0</v>
      </c>
      <c r="F11" s="35">
        <f>Paarismängud!AQ11</f>
        <v>0</v>
      </c>
      <c r="G11" s="35">
        <f t="shared" si="0"/>
        <v>0</v>
      </c>
      <c r="H11" s="40">
        <f t="shared" si="1"/>
        <v>4</v>
      </c>
      <c r="I11" s="21">
        <f t="shared" si="2"/>
        <v>7</v>
      </c>
      <c r="J11" s="141">
        <f>Korraldamine!G11</f>
        <v>0</v>
      </c>
    </row>
    <row r="12" spans="1:21" s="27" customFormat="1">
      <c r="A12" s="2" t="s">
        <v>10</v>
      </c>
      <c r="B12" s="33">
        <f>Klubiüritused!O12</f>
        <v>1</v>
      </c>
      <c r="C12" s="33">
        <f>Klubitennis!AL12</f>
        <v>1</v>
      </c>
      <c r="D12" s="39">
        <f>Turniirid!Q12</f>
        <v>1</v>
      </c>
      <c r="E12" s="35">
        <f>Üksikmängud!Y12</f>
        <v>2</v>
      </c>
      <c r="F12" s="35">
        <f>Paarismängud!AQ12</f>
        <v>5</v>
      </c>
      <c r="G12" s="35">
        <f t="shared" si="0"/>
        <v>7</v>
      </c>
      <c r="H12" s="40">
        <f t="shared" si="1"/>
        <v>2</v>
      </c>
      <c r="I12" s="21">
        <f t="shared" si="2"/>
        <v>3</v>
      </c>
      <c r="J12" s="141">
        <f>Korraldamine!G12</f>
        <v>0</v>
      </c>
    </row>
    <row r="13" spans="1:21" s="27" customFormat="1">
      <c r="A13" s="2" t="s">
        <v>12</v>
      </c>
      <c r="B13" s="33">
        <f>Klubiüritused!O13</f>
        <v>3</v>
      </c>
      <c r="C13" s="33">
        <f>Klubitennis!AL13</f>
        <v>15</v>
      </c>
      <c r="D13" s="39">
        <f>Turniirid!Q13</f>
        <v>3</v>
      </c>
      <c r="E13" s="35">
        <f>Üksikmängud!Y13</f>
        <v>1</v>
      </c>
      <c r="F13" s="35">
        <f>Paarismängud!AQ13</f>
        <v>0</v>
      </c>
      <c r="G13" s="35">
        <f t="shared" si="0"/>
        <v>1</v>
      </c>
      <c r="H13" s="40">
        <f t="shared" si="1"/>
        <v>18</v>
      </c>
      <c r="I13" s="21">
        <f t="shared" si="2"/>
        <v>21</v>
      </c>
      <c r="J13" s="141">
        <f>Korraldamine!G13</f>
        <v>1</v>
      </c>
    </row>
    <row r="14" spans="1:21" s="27" customFormat="1">
      <c r="A14" s="2" t="s">
        <v>13</v>
      </c>
      <c r="B14" s="33">
        <f>Klubiüritused!O14</f>
        <v>4</v>
      </c>
      <c r="C14" s="33">
        <f>Klubitennis!AL14</f>
        <v>0</v>
      </c>
      <c r="D14" s="39">
        <f>Turniirid!Q14</f>
        <v>2</v>
      </c>
      <c r="E14" s="35">
        <f>Üksikmängud!Y14</f>
        <v>0</v>
      </c>
      <c r="F14" s="35">
        <f>Paarismängud!AQ14</f>
        <v>2</v>
      </c>
      <c r="G14" s="35">
        <f t="shared" si="0"/>
        <v>2</v>
      </c>
      <c r="H14" s="40">
        <f t="shared" si="1"/>
        <v>4</v>
      </c>
      <c r="I14" s="21">
        <f t="shared" si="2"/>
        <v>6</v>
      </c>
      <c r="J14" s="141">
        <f>Korraldamine!G14</f>
        <v>0</v>
      </c>
    </row>
    <row r="15" spans="1:21" s="27" customFormat="1">
      <c r="A15" s="2" t="s">
        <v>14</v>
      </c>
      <c r="B15" s="33">
        <f>Klubiüritused!O15</f>
        <v>3</v>
      </c>
      <c r="C15" s="33">
        <f>Klubitennis!AL15</f>
        <v>8</v>
      </c>
      <c r="D15" s="39">
        <f>Turniirid!Q15</f>
        <v>2</v>
      </c>
      <c r="E15" s="35">
        <f>Üksikmängud!Y15</f>
        <v>0</v>
      </c>
      <c r="F15" s="35">
        <f>Paarismängud!AQ15</f>
        <v>0</v>
      </c>
      <c r="G15" s="35">
        <f t="shared" si="0"/>
        <v>0</v>
      </c>
      <c r="H15" s="40">
        <f t="shared" si="1"/>
        <v>11</v>
      </c>
      <c r="I15" s="21">
        <f t="shared" si="2"/>
        <v>13</v>
      </c>
      <c r="J15" s="141">
        <f>Korraldamine!G15</f>
        <v>2</v>
      </c>
    </row>
    <row r="16" spans="1:21" s="27" customFormat="1">
      <c r="A16" s="2" t="s">
        <v>15</v>
      </c>
      <c r="B16" s="33">
        <f>Klubiüritused!O16</f>
        <v>3</v>
      </c>
      <c r="C16" s="33">
        <f>Klubitennis!AL16</f>
        <v>14</v>
      </c>
      <c r="D16" s="39">
        <f>Turniirid!Q16</f>
        <v>3</v>
      </c>
      <c r="E16" s="35">
        <f>Üksikmängud!Y16</f>
        <v>6</v>
      </c>
      <c r="F16" s="35">
        <f>Paarismängud!AQ16</f>
        <v>3</v>
      </c>
      <c r="G16" s="35">
        <f t="shared" si="0"/>
        <v>9</v>
      </c>
      <c r="H16" s="40">
        <f t="shared" si="1"/>
        <v>17</v>
      </c>
      <c r="I16" s="21">
        <f t="shared" si="2"/>
        <v>20</v>
      </c>
      <c r="J16" s="141">
        <f>Korraldamine!G16</f>
        <v>0</v>
      </c>
    </row>
    <row r="17" spans="1:10" s="27" customFormat="1">
      <c r="A17" s="2" t="s">
        <v>69</v>
      </c>
      <c r="B17" s="33">
        <f>Klubiüritused!O17</f>
        <v>2</v>
      </c>
      <c r="C17" s="33">
        <f>Klubitennis!AL17</f>
        <v>7</v>
      </c>
      <c r="D17" s="39">
        <f>Turniirid!Q17</f>
        <v>0</v>
      </c>
      <c r="E17" s="35">
        <f>Üksikmängud!Y17</f>
        <v>0</v>
      </c>
      <c r="F17" s="35">
        <f>Paarismängud!AQ17</f>
        <v>0</v>
      </c>
      <c r="G17" s="35">
        <f t="shared" si="0"/>
        <v>0</v>
      </c>
      <c r="H17" s="40">
        <f t="shared" si="1"/>
        <v>9</v>
      </c>
      <c r="I17" s="21">
        <f t="shared" si="2"/>
        <v>9</v>
      </c>
      <c r="J17" s="141">
        <f>Korraldamine!G17</f>
        <v>0</v>
      </c>
    </row>
    <row r="18" spans="1:10" s="27" customFormat="1">
      <c r="A18" s="2" t="s">
        <v>16</v>
      </c>
      <c r="B18" s="33">
        <f>Klubiüritused!O18</f>
        <v>2</v>
      </c>
      <c r="C18" s="33">
        <f>Klubitennis!AL18</f>
        <v>14</v>
      </c>
      <c r="D18" s="39">
        <f>Turniirid!Q18</f>
        <v>0</v>
      </c>
      <c r="E18" s="35">
        <f>Üksikmängud!Y18</f>
        <v>4</v>
      </c>
      <c r="F18" s="35">
        <f>Paarismängud!AQ18</f>
        <v>2</v>
      </c>
      <c r="G18" s="35">
        <f t="shared" si="0"/>
        <v>6</v>
      </c>
      <c r="H18" s="40">
        <f t="shared" si="1"/>
        <v>16</v>
      </c>
      <c r="I18" s="21">
        <f t="shared" si="2"/>
        <v>16</v>
      </c>
      <c r="J18" s="141">
        <f>Korraldamine!G18</f>
        <v>2</v>
      </c>
    </row>
    <row r="19" spans="1:10" s="27" customFormat="1">
      <c r="A19" s="2" t="s">
        <v>17</v>
      </c>
      <c r="B19" s="33">
        <f>Klubiüritused!O19</f>
        <v>3</v>
      </c>
      <c r="C19" s="33">
        <f>Klubitennis!AL19</f>
        <v>5</v>
      </c>
      <c r="D19" s="39">
        <f>Turniirid!Q19</f>
        <v>3</v>
      </c>
      <c r="E19" s="35">
        <f>Üksikmängud!Y19</f>
        <v>1</v>
      </c>
      <c r="F19" s="35">
        <f>Paarismängud!AQ19</f>
        <v>12</v>
      </c>
      <c r="G19" s="35">
        <f t="shared" si="0"/>
        <v>13</v>
      </c>
      <c r="H19" s="40">
        <f t="shared" si="1"/>
        <v>8</v>
      </c>
      <c r="I19" s="21">
        <f t="shared" si="2"/>
        <v>11</v>
      </c>
      <c r="J19" s="141">
        <f>Korraldamine!G19</f>
        <v>1</v>
      </c>
    </row>
    <row r="20" spans="1:10" s="27" customFormat="1">
      <c r="A20" s="2" t="s">
        <v>59</v>
      </c>
      <c r="B20" s="33">
        <f>Klubiüritused!O20</f>
        <v>3</v>
      </c>
      <c r="C20" s="33">
        <f>Klubitennis!AL20</f>
        <v>10</v>
      </c>
      <c r="D20" s="39">
        <f>Turniirid!Q20</f>
        <v>3</v>
      </c>
      <c r="E20" s="35">
        <f>Üksikmängud!Y20</f>
        <v>0</v>
      </c>
      <c r="F20" s="35">
        <f>Paarismängud!AQ20</f>
        <v>11</v>
      </c>
      <c r="G20" s="35">
        <f t="shared" si="0"/>
        <v>11</v>
      </c>
      <c r="H20" s="40">
        <f t="shared" si="1"/>
        <v>13</v>
      </c>
      <c r="I20" s="21">
        <f t="shared" si="2"/>
        <v>16</v>
      </c>
      <c r="J20" s="141">
        <f>Korraldamine!G20</f>
        <v>2</v>
      </c>
    </row>
    <row r="21" spans="1:10" s="27" customFormat="1">
      <c r="A21" s="2" t="s">
        <v>68</v>
      </c>
      <c r="B21" s="33">
        <f>Klubiüritused!O21</f>
        <v>3</v>
      </c>
      <c r="C21" s="33">
        <f>Klubitennis!AL21</f>
        <v>9</v>
      </c>
      <c r="D21" s="39">
        <f>Turniirid!Q21</f>
        <v>1</v>
      </c>
      <c r="E21" s="35">
        <f>Üksikmängud!Y21</f>
        <v>2</v>
      </c>
      <c r="F21" s="35">
        <f>Paarismängud!AQ21</f>
        <v>0</v>
      </c>
      <c r="G21" s="35">
        <f t="shared" si="0"/>
        <v>2</v>
      </c>
      <c r="H21" s="40">
        <f t="shared" si="1"/>
        <v>12</v>
      </c>
      <c r="I21" s="21">
        <f t="shared" si="2"/>
        <v>13</v>
      </c>
      <c r="J21" s="141">
        <f>Korraldamine!G21</f>
        <v>1</v>
      </c>
    </row>
    <row r="22" spans="1:10" s="27" customFormat="1">
      <c r="A22" s="2" t="s">
        <v>19</v>
      </c>
      <c r="B22" s="33">
        <f>Klubiüritused!O22</f>
        <v>1</v>
      </c>
      <c r="C22" s="33">
        <f>Klubitennis!AL22</f>
        <v>0</v>
      </c>
      <c r="D22" s="39">
        <f>Turniirid!Q22</f>
        <v>0</v>
      </c>
      <c r="E22" s="35">
        <f>Üksikmängud!Y22</f>
        <v>0</v>
      </c>
      <c r="F22" s="35">
        <f>Paarismängud!AQ22</f>
        <v>0</v>
      </c>
      <c r="G22" s="35">
        <f t="shared" si="0"/>
        <v>0</v>
      </c>
      <c r="H22" s="40">
        <f t="shared" si="1"/>
        <v>1</v>
      </c>
      <c r="I22" s="21">
        <f t="shared" si="2"/>
        <v>1</v>
      </c>
      <c r="J22" s="141">
        <f>Korraldamine!G22</f>
        <v>1</v>
      </c>
    </row>
    <row r="23" spans="1:10" s="137" customFormat="1">
      <c r="A23" s="2" t="s">
        <v>18</v>
      </c>
      <c r="B23" s="33">
        <f>Klubiüritused!O23</f>
        <v>0</v>
      </c>
      <c r="C23" s="33">
        <f>Klubitennis!AL23</f>
        <v>15</v>
      </c>
      <c r="D23" s="39">
        <f>Turniirid!Q23</f>
        <v>3</v>
      </c>
      <c r="E23" s="35">
        <f>Üksikmängud!Y23</f>
        <v>3</v>
      </c>
      <c r="F23" s="35">
        <f>Paarismängud!AQ23</f>
        <v>14</v>
      </c>
      <c r="G23" s="35">
        <f t="shared" si="0"/>
        <v>17</v>
      </c>
      <c r="H23" s="40">
        <f t="shared" si="1"/>
        <v>15</v>
      </c>
      <c r="I23" s="21">
        <f t="shared" si="2"/>
        <v>18</v>
      </c>
      <c r="J23" s="141">
        <f>Korraldamine!G23</f>
        <v>0</v>
      </c>
    </row>
    <row r="24" spans="1:10" s="27" customFormat="1">
      <c r="A24" s="2" t="s">
        <v>20</v>
      </c>
      <c r="B24" s="33">
        <f>Klubiüritused!O24</f>
        <v>3</v>
      </c>
      <c r="C24" s="33">
        <f>Klubitennis!AL24</f>
        <v>13</v>
      </c>
      <c r="D24" s="39">
        <f>Turniirid!Q24</f>
        <v>1</v>
      </c>
      <c r="E24" s="35">
        <f>Üksikmängud!Y24</f>
        <v>0</v>
      </c>
      <c r="F24" s="35">
        <f>Paarismängud!AQ24</f>
        <v>6</v>
      </c>
      <c r="G24" s="35">
        <f t="shared" si="0"/>
        <v>6</v>
      </c>
      <c r="H24" s="40">
        <f t="shared" si="1"/>
        <v>16</v>
      </c>
      <c r="I24" s="21">
        <f t="shared" si="2"/>
        <v>17</v>
      </c>
      <c r="J24" s="141">
        <f>Korraldamine!G24</f>
        <v>0</v>
      </c>
    </row>
    <row r="25" spans="1:10" s="27" customFormat="1">
      <c r="A25" s="2" t="s">
        <v>21</v>
      </c>
      <c r="B25" s="33">
        <f>Klubiüritused!O25</f>
        <v>0</v>
      </c>
      <c r="C25" s="33">
        <f>Klubitennis!AL25</f>
        <v>10</v>
      </c>
      <c r="D25" s="39">
        <f>Turniirid!Q25</f>
        <v>1</v>
      </c>
      <c r="E25" s="35">
        <f>Üksikmängud!Y25</f>
        <v>3</v>
      </c>
      <c r="F25" s="35">
        <f>Paarismängud!AQ25</f>
        <v>0</v>
      </c>
      <c r="G25" s="35">
        <f t="shared" si="0"/>
        <v>3</v>
      </c>
      <c r="H25" s="40">
        <f t="shared" si="1"/>
        <v>10</v>
      </c>
      <c r="I25" s="21">
        <f t="shared" si="2"/>
        <v>11</v>
      </c>
      <c r="J25" s="141">
        <f>Korraldamine!G25</f>
        <v>0</v>
      </c>
    </row>
    <row r="26" spans="1:10" s="27" customFormat="1">
      <c r="A26" s="2" t="s">
        <v>22</v>
      </c>
      <c r="B26" s="33">
        <f>Klubiüritused!O26</f>
        <v>2</v>
      </c>
      <c r="C26" s="33">
        <f>Klubitennis!AL26</f>
        <v>15</v>
      </c>
      <c r="D26" s="39">
        <f>Turniirid!Q26</f>
        <v>2</v>
      </c>
      <c r="E26" s="35">
        <f>Üksikmängud!Y26</f>
        <v>3</v>
      </c>
      <c r="F26" s="35">
        <f>Paarismängud!AQ26</f>
        <v>0</v>
      </c>
      <c r="G26" s="35">
        <f t="shared" si="0"/>
        <v>3</v>
      </c>
      <c r="H26" s="40">
        <f t="shared" si="1"/>
        <v>17</v>
      </c>
      <c r="I26" s="21">
        <f t="shared" si="2"/>
        <v>19</v>
      </c>
      <c r="J26" s="141">
        <f>Korraldamine!G26</f>
        <v>0</v>
      </c>
    </row>
    <row r="27" spans="1:10" s="137" customFormat="1">
      <c r="A27" s="2" t="s">
        <v>23</v>
      </c>
      <c r="B27" s="33">
        <f>Klubiüritused!O27</f>
        <v>1</v>
      </c>
      <c r="C27" s="33">
        <f>Klubitennis!AL27</f>
        <v>10</v>
      </c>
      <c r="D27" s="39">
        <f>Turniirid!Q27</f>
        <v>2</v>
      </c>
      <c r="E27" s="35">
        <f>Üksikmängud!Y27</f>
        <v>2</v>
      </c>
      <c r="F27" s="35">
        <f>Paarismängud!AQ27</f>
        <v>6</v>
      </c>
      <c r="G27" s="35">
        <f t="shared" si="0"/>
        <v>8</v>
      </c>
      <c r="H27" s="40">
        <f t="shared" si="1"/>
        <v>11</v>
      </c>
      <c r="I27" s="21">
        <f t="shared" si="2"/>
        <v>13</v>
      </c>
      <c r="J27" s="141">
        <f>Korraldamine!G27</f>
        <v>0</v>
      </c>
    </row>
    <row r="28" spans="1:10" s="27" customFormat="1">
      <c r="A28" s="2" t="s">
        <v>24</v>
      </c>
      <c r="B28" s="33">
        <f>Klubiüritused!O28</f>
        <v>2</v>
      </c>
      <c r="C28" s="33">
        <f>Klubitennis!AL28</f>
        <v>8</v>
      </c>
      <c r="D28" s="39">
        <f>Turniirid!Q28</f>
        <v>5</v>
      </c>
      <c r="E28" s="35">
        <f>Üksikmängud!Y28</f>
        <v>2</v>
      </c>
      <c r="F28" s="35">
        <f>Paarismängud!AQ28</f>
        <v>0</v>
      </c>
      <c r="G28" s="35">
        <f t="shared" si="0"/>
        <v>2</v>
      </c>
      <c r="H28" s="40">
        <f t="shared" si="1"/>
        <v>10</v>
      </c>
      <c r="I28" s="21">
        <f t="shared" si="2"/>
        <v>15</v>
      </c>
      <c r="J28" s="141">
        <f>Korraldamine!G28</f>
        <v>1</v>
      </c>
    </row>
    <row r="29" spans="1:10" s="27" customFormat="1">
      <c r="A29" s="2" t="s">
        <v>25</v>
      </c>
      <c r="B29" s="33">
        <f>Klubiüritused!O29</f>
        <v>2</v>
      </c>
      <c r="C29" s="33">
        <f>Klubitennis!AL29</f>
        <v>0</v>
      </c>
      <c r="D29" s="39">
        <f>Turniirid!Q29</f>
        <v>3</v>
      </c>
      <c r="E29" s="35">
        <f>Üksikmängud!Y29</f>
        <v>0</v>
      </c>
      <c r="F29" s="35">
        <f>Paarismängud!AQ29</f>
        <v>6</v>
      </c>
      <c r="G29" s="35">
        <f t="shared" si="0"/>
        <v>6</v>
      </c>
      <c r="H29" s="40">
        <f t="shared" si="1"/>
        <v>2</v>
      </c>
      <c r="I29" s="21">
        <f t="shared" si="2"/>
        <v>5</v>
      </c>
      <c r="J29" s="141">
        <f>Korraldamine!G29</f>
        <v>0</v>
      </c>
    </row>
    <row r="30" spans="1:10" s="27" customFormat="1">
      <c r="A30" s="2" t="s">
        <v>26</v>
      </c>
      <c r="B30" s="33">
        <f>Klubiüritused!O30</f>
        <v>0</v>
      </c>
      <c r="C30" s="33">
        <f>Klubitennis!AL30</f>
        <v>1</v>
      </c>
      <c r="D30" s="39">
        <f>Turniirid!Q30</f>
        <v>1</v>
      </c>
      <c r="E30" s="35">
        <f>Üksikmängud!Y30</f>
        <v>0</v>
      </c>
      <c r="F30" s="35">
        <f>Paarismängud!AQ30</f>
        <v>0</v>
      </c>
      <c r="G30" s="35">
        <f t="shared" si="0"/>
        <v>0</v>
      </c>
      <c r="H30" s="40">
        <f t="shared" si="1"/>
        <v>1</v>
      </c>
      <c r="I30" s="21">
        <f t="shared" si="2"/>
        <v>2</v>
      </c>
      <c r="J30" s="141">
        <f>Korraldamine!G30</f>
        <v>1</v>
      </c>
    </row>
    <row r="31" spans="1:10" s="27" customFormat="1">
      <c r="A31" s="2" t="s">
        <v>60</v>
      </c>
      <c r="B31" s="33">
        <f>Klubiüritused!O31</f>
        <v>1</v>
      </c>
      <c r="C31" s="33">
        <f>Klubitennis!AL31</f>
        <v>0</v>
      </c>
      <c r="D31" s="39">
        <f>Turniirid!Q31</f>
        <v>0</v>
      </c>
      <c r="E31" s="35">
        <f>Üksikmängud!Y31</f>
        <v>0</v>
      </c>
      <c r="F31" s="35">
        <f>Paarismängud!AQ31</f>
        <v>0</v>
      </c>
      <c r="G31" s="35">
        <f t="shared" si="0"/>
        <v>0</v>
      </c>
      <c r="H31" s="40">
        <f t="shared" si="1"/>
        <v>1</v>
      </c>
      <c r="I31" s="21">
        <f t="shared" si="2"/>
        <v>1</v>
      </c>
      <c r="J31" s="141">
        <f>Korraldamine!G31</f>
        <v>0</v>
      </c>
    </row>
    <row r="32" spans="1:10" s="27" customFormat="1">
      <c r="A32" s="2" t="s">
        <v>27</v>
      </c>
      <c r="B32" s="33">
        <f>Klubiüritused!O32</f>
        <v>0</v>
      </c>
      <c r="C32" s="33">
        <f>Klubitennis!AL32</f>
        <v>0</v>
      </c>
      <c r="D32" s="39">
        <f>Turniirid!Q32</f>
        <v>1</v>
      </c>
      <c r="E32" s="35">
        <f>Üksikmängud!Y32</f>
        <v>0</v>
      </c>
      <c r="F32" s="35">
        <f>Paarismängud!AQ32</f>
        <v>2</v>
      </c>
      <c r="G32" s="35">
        <f t="shared" si="0"/>
        <v>2</v>
      </c>
      <c r="H32" s="40">
        <f t="shared" si="1"/>
        <v>0</v>
      </c>
      <c r="I32" s="21">
        <f t="shared" si="2"/>
        <v>1</v>
      </c>
      <c r="J32" s="141">
        <f>Korraldamine!G32</f>
        <v>0</v>
      </c>
    </row>
    <row r="33" spans="1:11" s="27" customFormat="1">
      <c r="A33" s="2" t="s">
        <v>28</v>
      </c>
      <c r="B33" s="33">
        <f>Klubiüritused!O33</f>
        <v>1</v>
      </c>
      <c r="C33" s="33">
        <f>Klubitennis!AL33</f>
        <v>8</v>
      </c>
      <c r="D33" s="39">
        <f>Turniirid!Q33</f>
        <v>1</v>
      </c>
      <c r="E33" s="35">
        <f>Üksikmängud!Y33</f>
        <v>0</v>
      </c>
      <c r="F33" s="35">
        <f>Paarismängud!AQ33</f>
        <v>2</v>
      </c>
      <c r="G33" s="35">
        <f t="shared" si="0"/>
        <v>2</v>
      </c>
      <c r="H33" s="40">
        <f t="shared" si="1"/>
        <v>9</v>
      </c>
      <c r="I33" s="21">
        <f t="shared" si="2"/>
        <v>10</v>
      </c>
      <c r="J33" s="141">
        <f>Korraldamine!G33</f>
        <v>1</v>
      </c>
    </row>
    <row r="34" spans="1:11" s="27" customFormat="1">
      <c r="A34" s="2" t="s">
        <v>29</v>
      </c>
      <c r="B34" s="33">
        <f>Klubiüritused!O34</f>
        <v>2</v>
      </c>
      <c r="C34" s="33">
        <f>Klubitennis!AL34</f>
        <v>10</v>
      </c>
      <c r="D34" s="39">
        <f>Turniirid!Q34</f>
        <v>2</v>
      </c>
      <c r="E34" s="35">
        <f>Üksikmängud!Y34</f>
        <v>3</v>
      </c>
      <c r="F34" s="35">
        <f>Paarismängud!AQ34</f>
        <v>10</v>
      </c>
      <c r="G34" s="35">
        <f t="shared" si="0"/>
        <v>13</v>
      </c>
      <c r="H34" s="40">
        <f t="shared" si="1"/>
        <v>12</v>
      </c>
      <c r="I34" s="21">
        <f t="shared" si="2"/>
        <v>14</v>
      </c>
      <c r="J34" s="141">
        <f>Korraldamine!G34</f>
        <v>1</v>
      </c>
    </row>
    <row r="35" spans="1:11" s="27" customFormat="1">
      <c r="A35" s="2" t="s">
        <v>30</v>
      </c>
      <c r="B35" s="33">
        <f>Klubiüritused!O35</f>
        <v>0</v>
      </c>
      <c r="C35" s="33">
        <f>Klubitennis!AL35</f>
        <v>9</v>
      </c>
      <c r="D35" s="39">
        <f>Turniirid!Q35</f>
        <v>2</v>
      </c>
      <c r="E35" s="35">
        <f>Üksikmängud!Y35</f>
        <v>0</v>
      </c>
      <c r="F35" s="35">
        <f>Paarismängud!AQ35</f>
        <v>2</v>
      </c>
      <c r="G35" s="35">
        <f t="shared" si="0"/>
        <v>2</v>
      </c>
      <c r="H35" s="40">
        <f t="shared" si="1"/>
        <v>9</v>
      </c>
      <c r="I35" s="21">
        <f t="shared" si="2"/>
        <v>11</v>
      </c>
      <c r="J35" s="141">
        <f>Korraldamine!G35</f>
        <v>1</v>
      </c>
    </row>
    <row r="36" spans="1:11" s="27" customFormat="1">
      <c r="A36" t="s">
        <v>31</v>
      </c>
      <c r="B36" s="33">
        <f>Klubiüritused!O36</f>
        <v>2</v>
      </c>
      <c r="C36" s="33">
        <f>Klubitennis!AL36</f>
        <v>16</v>
      </c>
      <c r="D36" s="39">
        <f>Turniirid!Q36</f>
        <v>5</v>
      </c>
      <c r="E36" s="35">
        <f>Üksikmängud!Y36</f>
        <v>2</v>
      </c>
      <c r="F36" s="35">
        <f>Paarismängud!AQ36</f>
        <v>4</v>
      </c>
      <c r="G36" s="35">
        <f t="shared" si="0"/>
        <v>6</v>
      </c>
      <c r="H36" s="40">
        <f t="shared" si="1"/>
        <v>18</v>
      </c>
      <c r="I36" s="21">
        <f t="shared" si="2"/>
        <v>23</v>
      </c>
      <c r="J36" s="141">
        <f>Korraldamine!G36</f>
        <v>3</v>
      </c>
    </row>
    <row r="37" spans="1:11" s="27" customFormat="1">
      <c r="A37" s="249" t="s">
        <v>61</v>
      </c>
      <c r="B37" s="33">
        <f>Klubiüritused!O37</f>
        <v>3</v>
      </c>
      <c r="C37" s="33">
        <f>Klubitennis!AL37</f>
        <v>10</v>
      </c>
      <c r="D37" s="39">
        <f>Turniirid!Q37</f>
        <v>1</v>
      </c>
      <c r="E37" s="35">
        <f>Üksikmängud!Y37</f>
        <v>2</v>
      </c>
      <c r="F37" s="35">
        <f>Paarismängud!AQ37</f>
        <v>6</v>
      </c>
      <c r="G37" s="35">
        <f t="shared" si="0"/>
        <v>8</v>
      </c>
      <c r="H37" s="40">
        <f t="shared" si="1"/>
        <v>13</v>
      </c>
      <c r="I37" s="21">
        <f t="shared" si="2"/>
        <v>14</v>
      </c>
      <c r="J37" s="141">
        <f>Korraldamine!G37</f>
        <v>2</v>
      </c>
    </row>
    <row r="38" spans="1:11" s="27" customFormat="1">
      <c r="A38" t="s">
        <v>32</v>
      </c>
      <c r="B38" s="33">
        <f>Klubiüritused!O38</f>
        <v>0</v>
      </c>
      <c r="C38" s="33">
        <f>Klubitennis!AL38</f>
        <v>0</v>
      </c>
      <c r="D38" s="39">
        <f>Turniirid!Q38</f>
        <v>3</v>
      </c>
      <c r="E38" s="35">
        <f>Üksikmängud!Y38</f>
        <v>0</v>
      </c>
      <c r="F38" s="35">
        <f>Paarismängud!AQ38</f>
        <v>0</v>
      </c>
      <c r="G38" s="35">
        <f t="shared" si="0"/>
        <v>0</v>
      </c>
      <c r="H38" s="40">
        <f t="shared" si="1"/>
        <v>0</v>
      </c>
      <c r="I38" s="21">
        <f t="shared" si="2"/>
        <v>3</v>
      </c>
      <c r="J38" s="141">
        <f>Korraldamine!G38</f>
        <v>1</v>
      </c>
    </row>
    <row r="39" spans="1:11" s="27" customFormat="1">
      <c r="A39" s="166" t="s">
        <v>33</v>
      </c>
      <c r="B39" s="33">
        <f>Klubiüritused!O39</f>
        <v>3</v>
      </c>
      <c r="C39" s="33">
        <f>Klubitennis!AL39</f>
        <v>13</v>
      </c>
      <c r="D39" s="39">
        <f>Turniirid!Q39</f>
        <v>3</v>
      </c>
      <c r="E39" s="35">
        <f>Üksikmängud!Y39</f>
        <v>2</v>
      </c>
      <c r="F39" s="35">
        <f>Paarismängud!AQ39</f>
        <v>3</v>
      </c>
      <c r="G39" s="35">
        <f t="shared" si="0"/>
        <v>5</v>
      </c>
      <c r="H39" s="40">
        <f t="shared" si="1"/>
        <v>16</v>
      </c>
      <c r="I39" s="21">
        <f t="shared" si="2"/>
        <v>19</v>
      </c>
      <c r="J39" s="141">
        <f>Korraldamine!G39</f>
        <v>0</v>
      </c>
    </row>
    <row r="40" spans="1:11" s="27" customFormat="1">
      <c r="A40" s="2" t="s">
        <v>34</v>
      </c>
      <c r="B40" s="33">
        <f>Klubiüritused!O40</f>
        <v>2</v>
      </c>
      <c r="C40" s="33">
        <f>Klubitennis!AL40</f>
        <v>0</v>
      </c>
      <c r="D40" s="39">
        <f>Turniirid!Q40</f>
        <v>1</v>
      </c>
      <c r="E40" s="35">
        <f>Üksikmängud!Y40</f>
        <v>7</v>
      </c>
      <c r="F40" s="35">
        <f>Paarismängud!AQ40</f>
        <v>9</v>
      </c>
      <c r="G40" s="35">
        <f t="shared" si="0"/>
        <v>16</v>
      </c>
      <c r="H40" s="40">
        <f t="shared" si="1"/>
        <v>2</v>
      </c>
      <c r="I40" s="21">
        <f t="shared" si="2"/>
        <v>3</v>
      </c>
      <c r="J40" s="141">
        <f>Korraldamine!G40</f>
        <v>0</v>
      </c>
    </row>
    <row r="41" spans="1:11" s="27" customFormat="1">
      <c r="A41" s="2" t="s">
        <v>35</v>
      </c>
      <c r="B41" s="33">
        <f>Klubiüritused!O41</f>
        <v>0</v>
      </c>
      <c r="C41" s="33">
        <f>Klubitennis!AL41</f>
        <v>5</v>
      </c>
      <c r="D41" s="39">
        <f>Turniirid!Q41</f>
        <v>2</v>
      </c>
      <c r="E41" s="35">
        <f>Üksikmängud!Y41</f>
        <v>0</v>
      </c>
      <c r="F41" s="35">
        <f>Paarismängud!AQ41</f>
        <v>0</v>
      </c>
      <c r="G41" s="35">
        <f t="shared" si="0"/>
        <v>0</v>
      </c>
      <c r="H41" s="40">
        <f t="shared" si="1"/>
        <v>5</v>
      </c>
      <c r="I41" s="21">
        <f t="shared" si="2"/>
        <v>7</v>
      </c>
      <c r="J41" s="141">
        <f>Korraldamine!G41</f>
        <v>0</v>
      </c>
    </row>
    <row r="42" spans="1:11" s="27" customFormat="1">
      <c r="A42" s="2" t="s">
        <v>36</v>
      </c>
      <c r="B42" s="33">
        <f>Klubiüritused!O42</f>
        <v>1</v>
      </c>
      <c r="C42" s="33">
        <f>Klubitennis!AL42</f>
        <v>4</v>
      </c>
      <c r="D42" s="39">
        <f>Turniirid!Q42</f>
        <v>2</v>
      </c>
      <c r="E42" s="35">
        <f>Üksikmängud!Y42</f>
        <v>0</v>
      </c>
      <c r="F42" s="35">
        <f>Paarismängud!AQ42</f>
        <v>0</v>
      </c>
      <c r="G42" s="35">
        <f t="shared" si="0"/>
        <v>0</v>
      </c>
      <c r="H42" s="40">
        <f t="shared" si="1"/>
        <v>5</v>
      </c>
      <c r="I42" s="21">
        <f t="shared" si="2"/>
        <v>7</v>
      </c>
      <c r="J42" s="141">
        <f>Korraldamine!G42</f>
        <v>0</v>
      </c>
      <c r="K42" s="137"/>
    </row>
    <row r="43" spans="1:11" s="27" customFormat="1">
      <c r="A43" s="2" t="s">
        <v>37</v>
      </c>
      <c r="B43" s="33">
        <f>Klubiüritused!O43</f>
        <v>2</v>
      </c>
      <c r="C43" s="33">
        <f>Klubitennis!AL43</f>
        <v>7</v>
      </c>
      <c r="D43" s="39">
        <f>Turniirid!Q43</f>
        <v>3</v>
      </c>
      <c r="E43" s="35">
        <f>Üksikmängud!Y43</f>
        <v>0</v>
      </c>
      <c r="F43" s="35">
        <f>Paarismängud!AQ43</f>
        <v>3</v>
      </c>
      <c r="G43" s="35">
        <f t="shared" si="0"/>
        <v>3</v>
      </c>
      <c r="H43" s="40">
        <f t="shared" si="1"/>
        <v>9</v>
      </c>
      <c r="I43" s="21">
        <f t="shared" si="2"/>
        <v>12</v>
      </c>
      <c r="J43" s="141">
        <f>Korraldamine!G43</f>
        <v>0</v>
      </c>
    </row>
    <row r="44" spans="1:11" s="27" customFormat="1">
      <c r="A44" s="2" t="s">
        <v>38</v>
      </c>
      <c r="B44" s="33">
        <f>Klubiüritused!O44</f>
        <v>1</v>
      </c>
      <c r="C44" s="33">
        <f>Klubitennis!AL44</f>
        <v>0</v>
      </c>
      <c r="D44" s="39">
        <f>Turniirid!Q44</f>
        <v>0</v>
      </c>
      <c r="E44" s="35">
        <f>Üksikmängud!Y44</f>
        <v>0</v>
      </c>
      <c r="F44" s="35">
        <f>Paarismängud!AQ44</f>
        <v>0</v>
      </c>
      <c r="G44" s="35">
        <f t="shared" si="0"/>
        <v>0</v>
      </c>
      <c r="H44" s="40">
        <f t="shared" si="1"/>
        <v>1</v>
      </c>
      <c r="I44" s="21">
        <f t="shared" si="2"/>
        <v>1</v>
      </c>
      <c r="J44" s="141">
        <f>Korraldamine!G44</f>
        <v>0</v>
      </c>
    </row>
    <row r="45" spans="1:11" s="27" customFormat="1">
      <c r="A45" s="145" t="s">
        <v>39</v>
      </c>
      <c r="B45" s="33">
        <f>Klubiüritused!O45</f>
        <v>0</v>
      </c>
      <c r="C45" s="33">
        <f>Klubitennis!AL45</f>
        <v>0</v>
      </c>
      <c r="D45" s="39">
        <f>Turniirid!Q45</f>
        <v>1</v>
      </c>
      <c r="E45" s="35">
        <f>Üksikmängud!Y45</f>
        <v>0</v>
      </c>
      <c r="F45" s="35">
        <f>Paarismängud!AQ45</f>
        <v>3</v>
      </c>
      <c r="G45" s="35">
        <f t="shared" si="0"/>
        <v>3</v>
      </c>
      <c r="H45" s="40">
        <f t="shared" si="1"/>
        <v>0</v>
      </c>
      <c r="I45" s="21">
        <f t="shared" si="2"/>
        <v>1</v>
      </c>
      <c r="J45" s="141">
        <f>Korraldamine!G45</f>
        <v>0</v>
      </c>
    </row>
    <row r="46" spans="1:11" s="27" customFormat="1">
      <c r="A46" s="147" t="s">
        <v>40</v>
      </c>
      <c r="B46" s="33">
        <f>Klubiüritused!O46</f>
        <v>1</v>
      </c>
      <c r="C46" s="33">
        <f>Klubitennis!AL46</f>
        <v>3</v>
      </c>
      <c r="D46" s="39">
        <f>Turniirid!Q46</f>
        <v>0</v>
      </c>
      <c r="E46" s="35">
        <f>Üksikmängud!Y46</f>
        <v>1</v>
      </c>
      <c r="F46" s="35">
        <f>Paarismängud!AQ46</f>
        <v>5</v>
      </c>
      <c r="G46" s="35">
        <f t="shared" si="0"/>
        <v>6</v>
      </c>
      <c r="H46" s="40">
        <f t="shared" si="1"/>
        <v>4</v>
      </c>
      <c r="I46" s="21">
        <f t="shared" si="2"/>
        <v>4</v>
      </c>
      <c r="J46" s="141">
        <f>Korraldamine!G46</f>
        <v>0</v>
      </c>
    </row>
    <row r="47" spans="1:11" s="27" customFormat="1">
      <c r="A47" s="246" t="s">
        <v>62</v>
      </c>
      <c r="B47" s="33">
        <f>Klubiüritused!O47</f>
        <v>1</v>
      </c>
      <c r="C47" s="33">
        <f>Klubitennis!AL47</f>
        <v>0</v>
      </c>
      <c r="D47" s="39">
        <f>Turniirid!Q47</f>
        <v>0</v>
      </c>
      <c r="E47" s="35">
        <f>Üksikmängud!Y47</f>
        <v>0</v>
      </c>
      <c r="F47" s="35">
        <f>Paarismängud!AQ47</f>
        <v>0</v>
      </c>
      <c r="G47" s="35">
        <f t="shared" si="0"/>
        <v>0</v>
      </c>
      <c r="H47" s="40">
        <f t="shared" si="1"/>
        <v>1</v>
      </c>
      <c r="I47" s="21">
        <f t="shared" si="2"/>
        <v>1</v>
      </c>
      <c r="J47" s="141">
        <f>Korraldamine!G47</f>
        <v>0</v>
      </c>
    </row>
    <row r="48" spans="1:11" s="27" customFormat="1">
      <c r="A48" s="245" t="s">
        <v>7</v>
      </c>
      <c r="B48" s="33">
        <f>Klubiüritused!O48</f>
        <v>0</v>
      </c>
      <c r="C48" s="33">
        <f>Klubitennis!AL48</f>
        <v>0</v>
      </c>
      <c r="D48" s="39">
        <f>Turniirid!Q48</f>
        <v>0</v>
      </c>
      <c r="E48" s="35">
        <f>Üksikmängud!Y48</f>
        <v>0</v>
      </c>
      <c r="F48" s="35">
        <f>Paarismängud!AQ48</f>
        <v>0</v>
      </c>
      <c r="G48" s="35">
        <f t="shared" si="0"/>
        <v>0</v>
      </c>
      <c r="H48" s="40">
        <f t="shared" si="1"/>
        <v>0</v>
      </c>
      <c r="I48" s="21">
        <f t="shared" si="2"/>
        <v>0</v>
      </c>
      <c r="J48" s="141">
        <f>Korraldamine!G48</f>
        <v>0</v>
      </c>
    </row>
    <row r="49" spans="1:10" s="27" customFormat="1">
      <c r="A49" s="243" t="s">
        <v>11</v>
      </c>
      <c r="B49" s="33">
        <f>Klubiüritused!O49</f>
        <v>0</v>
      </c>
      <c r="C49" s="33">
        <f>Klubitennis!AL49</f>
        <v>1</v>
      </c>
      <c r="D49" s="39">
        <f>Turniirid!Q49</f>
        <v>0</v>
      </c>
      <c r="E49" s="35">
        <f>Üksikmängud!Y49</f>
        <v>0</v>
      </c>
      <c r="F49" s="35">
        <f>Paarismängud!AQ49</f>
        <v>0</v>
      </c>
      <c r="G49" s="35">
        <f t="shared" si="0"/>
        <v>0</v>
      </c>
      <c r="H49" s="40">
        <f t="shared" si="1"/>
        <v>1</v>
      </c>
      <c r="I49" s="21">
        <f t="shared" si="2"/>
        <v>1</v>
      </c>
      <c r="J49" s="141">
        <f>Korraldamine!G49</f>
        <v>0</v>
      </c>
    </row>
    <row r="50" spans="1:10" s="27" customFormat="1">
      <c r="A50" s="243" t="s">
        <v>132</v>
      </c>
      <c r="B50" s="33">
        <f>Klubiüritused!O50</f>
        <v>0</v>
      </c>
      <c r="C50" s="33">
        <f>Klubitennis!AL50</f>
        <v>0</v>
      </c>
      <c r="D50" s="39">
        <f>Turniirid!Q50</f>
        <v>0</v>
      </c>
      <c r="E50" s="35">
        <f>Üksikmängud!Y50</f>
        <v>0</v>
      </c>
      <c r="F50" s="35">
        <f>Paarismängud!AQ50</f>
        <v>0</v>
      </c>
      <c r="G50" s="35">
        <f t="shared" si="0"/>
        <v>0</v>
      </c>
      <c r="H50" s="40">
        <f t="shared" si="1"/>
        <v>0</v>
      </c>
      <c r="I50" s="21">
        <f t="shared" si="2"/>
        <v>0</v>
      </c>
      <c r="J50" s="141">
        <f>Korraldamine!G50</f>
        <v>0</v>
      </c>
    </row>
    <row r="51" spans="1:10" s="27" customFormat="1">
      <c r="A51" s="244" t="s">
        <v>58</v>
      </c>
      <c r="B51" s="33">
        <f>Klubiüritused!O51</f>
        <v>0</v>
      </c>
      <c r="C51" s="33">
        <f>Klubitennis!AL51</f>
        <v>8</v>
      </c>
      <c r="D51" s="39">
        <f>Turniirid!Q51</f>
        <v>0</v>
      </c>
      <c r="E51" s="35">
        <f>Üksikmängud!Y51</f>
        <v>0</v>
      </c>
      <c r="F51" s="35">
        <f>Paarismängud!AQ51</f>
        <v>2</v>
      </c>
      <c r="G51" s="35">
        <f t="shared" si="0"/>
        <v>2</v>
      </c>
      <c r="H51" s="40">
        <f t="shared" si="1"/>
        <v>8</v>
      </c>
      <c r="I51" s="21">
        <f t="shared" si="2"/>
        <v>8</v>
      </c>
      <c r="J51" s="141">
        <f>Korraldamine!G51</f>
        <v>0</v>
      </c>
    </row>
    <row r="52" spans="1:10" s="27" customFormat="1">
      <c r="A52" s="339" t="s">
        <v>178</v>
      </c>
      <c r="B52" s="33">
        <f>Klubiüritused!O52</f>
        <v>0</v>
      </c>
      <c r="C52" s="33">
        <f>Klubitennis!AL52</f>
        <v>9</v>
      </c>
      <c r="D52" s="39">
        <f>Turniirid!Q52</f>
        <v>2</v>
      </c>
      <c r="E52" s="35">
        <f>Üksikmängud!Y52</f>
        <v>0</v>
      </c>
      <c r="F52" s="35">
        <f>Paarismängud!AQ52</f>
        <v>1</v>
      </c>
      <c r="G52" s="35">
        <f t="shared" si="0"/>
        <v>1</v>
      </c>
      <c r="H52" s="40">
        <f t="shared" si="1"/>
        <v>9</v>
      </c>
      <c r="I52" s="21">
        <f t="shared" si="2"/>
        <v>11</v>
      </c>
      <c r="J52" s="141">
        <f>Korraldamine!G52</f>
        <v>1</v>
      </c>
    </row>
    <row r="53" spans="1:10">
      <c r="A53" s="376" t="s">
        <v>179</v>
      </c>
      <c r="B53" s="33">
        <f>Klubiüritused!O53</f>
        <v>5</v>
      </c>
      <c r="C53" s="33">
        <f>Klubitennis!AL53</f>
        <v>13</v>
      </c>
      <c r="D53" s="39">
        <f>Turniirid!Q53</f>
        <v>4</v>
      </c>
      <c r="E53" s="35">
        <f>Üksikmängud!Y53</f>
        <v>2</v>
      </c>
      <c r="F53" s="35">
        <f>Paarismängud!AQ53</f>
        <v>2</v>
      </c>
      <c r="G53" s="35">
        <f t="shared" si="0"/>
        <v>4</v>
      </c>
      <c r="H53" s="40">
        <f t="shared" si="1"/>
        <v>18</v>
      </c>
      <c r="I53" s="21">
        <f t="shared" si="2"/>
        <v>22</v>
      </c>
      <c r="J53" s="141">
        <f>Korraldamine!G53</f>
        <v>2</v>
      </c>
    </row>
    <row r="54" spans="1:10" ht="15">
      <c r="A54" s="22" t="s">
        <v>0</v>
      </c>
      <c r="B54" s="457">
        <f t="shared" ref="B54:J54" si="3">SUM(B4:B53)</f>
        <v>76</v>
      </c>
      <c r="C54" s="457">
        <f t="shared" si="3"/>
        <v>300</v>
      </c>
      <c r="D54" s="457">
        <f t="shared" si="3"/>
        <v>89</v>
      </c>
      <c r="E54" s="457">
        <f t="shared" si="3"/>
        <v>56</v>
      </c>
      <c r="F54" s="457">
        <f t="shared" si="3"/>
        <v>148</v>
      </c>
      <c r="G54" s="457">
        <f t="shared" si="3"/>
        <v>204</v>
      </c>
      <c r="H54" s="457">
        <f t="shared" si="3"/>
        <v>376</v>
      </c>
      <c r="I54" s="457">
        <f t="shared" si="3"/>
        <v>465</v>
      </c>
      <c r="J54" s="457">
        <f t="shared" si="3"/>
        <v>27</v>
      </c>
    </row>
    <row r="55" spans="1:10" s="458" customFormat="1" ht="15">
      <c r="A55" s="458" t="s">
        <v>163</v>
      </c>
      <c r="B55" s="459">
        <f t="shared" ref="B55:C55" si="4">AVERAGE(B4:B46)</f>
        <v>1.6279069767441861</v>
      </c>
      <c r="C55" s="459">
        <f t="shared" si="4"/>
        <v>6.2558139534883717</v>
      </c>
      <c r="D55" s="459">
        <f>AVERAGE(D4:D46)</f>
        <v>1.930232558139535</v>
      </c>
      <c r="E55" s="459">
        <f t="shared" ref="E55:J55" si="5">AVERAGE(E4:E46)</f>
        <v>1.2558139534883721</v>
      </c>
      <c r="F55" s="459">
        <f t="shared" si="5"/>
        <v>3.3255813953488373</v>
      </c>
      <c r="G55" s="459">
        <f t="shared" si="5"/>
        <v>4.5813953488372094</v>
      </c>
      <c r="H55" s="459">
        <f t="shared" si="5"/>
        <v>7.8837209302325579</v>
      </c>
      <c r="I55" s="459">
        <f t="shared" si="5"/>
        <v>9.8139534883720927</v>
      </c>
      <c r="J55" s="459">
        <f t="shared" si="5"/>
        <v>0.55813953488372092</v>
      </c>
    </row>
    <row r="56" spans="1:10" ht="30">
      <c r="A56" s="377" t="s">
        <v>183</v>
      </c>
      <c r="B56" s="395">
        <f>AVERAGE(B4:B53)</f>
        <v>1.52</v>
      </c>
      <c r="C56" s="395">
        <f t="shared" ref="C56:J56" si="6">AVERAGE(C4:C53)</f>
        <v>6</v>
      </c>
      <c r="D56" s="395">
        <f t="shared" si="6"/>
        <v>1.78</v>
      </c>
      <c r="E56" s="395">
        <f t="shared" si="6"/>
        <v>1.1200000000000001</v>
      </c>
      <c r="F56" s="395">
        <f t="shared" si="6"/>
        <v>2.96</v>
      </c>
      <c r="G56" s="395">
        <f t="shared" si="6"/>
        <v>4.08</v>
      </c>
      <c r="H56" s="395">
        <f t="shared" si="6"/>
        <v>7.52</v>
      </c>
      <c r="I56" s="395">
        <f t="shared" si="6"/>
        <v>9.3000000000000007</v>
      </c>
      <c r="J56" s="395">
        <f t="shared" si="6"/>
        <v>0.54</v>
      </c>
    </row>
  </sheetData>
  <sortState xmlns:xlrd2="http://schemas.microsoft.com/office/spreadsheetml/2017/richdata2" ref="A2:A156">
    <sortCondition ref="A77"/>
  </sortState>
  <mergeCells count="1">
    <mergeCell ref="E2:F2"/>
  </mergeCells>
  <phoneticPr fontId="12" type="noConversion"/>
  <conditionalFormatting sqref="J4:J53">
    <cfRule type="cellIs" dxfId="15" priority="18" operator="greaterThanOrEqual">
      <formula>1</formula>
    </cfRule>
    <cfRule type="cellIs" dxfId="14" priority="19" operator="lessThan">
      <formula>1</formula>
    </cfRule>
  </conditionalFormatting>
  <conditionalFormatting sqref="H4:H53">
    <cfRule type="cellIs" dxfId="13" priority="20" operator="lessThan">
      <formula>5</formula>
    </cfRule>
    <cfRule type="cellIs" dxfId="12" priority="21" operator="greaterThanOrEqual">
      <formula>5</formula>
    </cfRule>
  </conditionalFormatting>
  <conditionalFormatting sqref="I4:I53">
    <cfRule type="cellIs" dxfId="11" priority="1" operator="greaterThanOrEqual">
      <formula>7</formula>
    </cfRule>
    <cfRule type="cellIs" dxfId="10" priority="10" operator="lessThan">
      <formula>7</formula>
    </cfRule>
  </conditionalFormatting>
  <conditionalFormatting sqref="D4:D53">
    <cfRule type="cellIs" dxfId="9" priority="22" operator="lessThan">
      <formula>2</formula>
    </cfRule>
    <cfRule type="cellIs" dxfId="8" priority="23" operator="greaterThanOrEqual">
      <formula>2</formula>
    </cfRule>
  </conditionalFormatting>
  <printOptions gridLines="1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Klubiüritused</vt:lpstr>
      <vt:lpstr>Klubitennis</vt:lpstr>
      <vt:lpstr>Turniirid</vt:lpstr>
      <vt:lpstr>Üksikmängud</vt:lpstr>
      <vt:lpstr>Paarismängud</vt:lpstr>
      <vt:lpstr>Korraldamine</vt:lpstr>
      <vt:lpstr>Osalemiste kokkuvõte</vt:lpstr>
      <vt:lpstr>'Osalemiste kokkuvõte'!Print_Area</vt:lpstr>
      <vt:lpstr>Paarismängud!Print_Area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2021-03-13T11:59:21Z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ff98b5-2b2a-4bb9-98ee-cdb181b14cd1_Enabled">
    <vt:lpwstr>true</vt:lpwstr>
  </property>
  <property fmtid="{D5CDD505-2E9C-101B-9397-08002B2CF9AE}" pid="3" name="MSIP_Label_2cff98b5-2b2a-4bb9-98ee-cdb181b14cd1_SetDate">
    <vt:lpwstr>2019-11-10T18:13:48Z</vt:lpwstr>
  </property>
  <property fmtid="{D5CDD505-2E9C-101B-9397-08002B2CF9AE}" pid="4" name="MSIP_Label_2cff98b5-2b2a-4bb9-98ee-cdb181b14cd1_Method">
    <vt:lpwstr>Standard</vt:lpwstr>
  </property>
  <property fmtid="{D5CDD505-2E9C-101B-9397-08002B2CF9AE}" pid="5" name="MSIP_Label_2cff98b5-2b2a-4bb9-98ee-cdb181b14cd1_Name">
    <vt:lpwstr>2cff98b5-2b2a-4bb9-98ee-cdb181b14cd1</vt:lpwstr>
  </property>
  <property fmtid="{D5CDD505-2E9C-101B-9397-08002B2CF9AE}" pid="6" name="MSIP_Label_2cff98b5-2b2a-4bb9-98ee-cdb181b14cd1_SiteId">
    <vt:lpwstr>4b57ed8a-bc57-4143-8229-b68cd92cbaf3</vt:lpwstr>
  </property>
  <property fmtid="{D5CDD505-2E9C-101B-9397-08002B2CF9AE}" pid="7" name="MSIP_Label_2cff98b5-2b2a-4bb9-98ee-cdb181b14cd1_ActionId">
    <vt:lpwstr>d89f6a68-1b4d-4b03-be16-0000e6114f7a</vt:lpwstr>
  </property>
  <property fmtid="{D5CDD505-2E9C-101B-9397-08002B2CF9AE}" pid="8" name="MSIP_Label_2cff98b5-2b2a-4bb9-98ee-cdb181b14cd1_ContentBits">
    <vt:lpwstr>0</vt:lpwstr>
  </property>
</Properties>
</file>