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showInkAnnotation="0" autoCompressPictures="0"/>
  <xr:revisionPtr revIDLastSave="0" documentId="10_ncr:100000_{80379FF4-F497-453C-B717-7E95B53D1238}" xr6:coauthVersionLast="31" xr6:coauthVersionMax="40" xr10:uidLastSave="{00000000-0000-0000-0000-000000000000}"/>
  <bookViews>
    <workbookView xWindow="0" yWindow="0" windowWidth="15195" windowHeight="6915" activeTab="6" xr2:uid="{00000000-000D-0000-FFFF-FFFF00000000}"/>
  </bookViews>
  <sheets>
    <sheet name="Klubiüritused" sheetId="1" r:id="rId1"/>
    <sheet name="Klubitennis" sheetId="2" r:id="rId2"/>
    <sheet name="Turniirid" sheetId="3" r:id="rId3"/>
    <sheet name="Üksikmängud" sheetId="4" r:id="rId4"/>
    <sheet name="Paarismängud" sheetId="5" r:id="rId5"/>
    <sheet name="Korraldamine" sheetId="9" r:id="rId6"/>
    <sheet name="Osalemiste kokkuvõte" sheetId="7" r:id="rId7"/>
  </sheets>
  <definedNames>
    <definedName name="_xlnm._FilterDatabase" localSheetId="1" hidden="1">Klubitennis!$A$3:$AL$51</definedName>
    <definedName name="_xlnm._FilterDatabase" localSheetId="0" hidden="1">Klubiüritused!$A$3:$N$53</definedName>
    <definedName name="_xlnm._FilterDatabase" localSheetId="5" hidden="1">Korraldamine!$A$2:$G$49</definedName>
    <definedName name="_xlnm._FilterDatabase" localSheetId="6" hidden="1">'Osalemiste kokkuvõte'!$A$4:$J$51</definedName>
    <definedName name="_xlnm._FilterDatabase" localSheetId="4" hidden="1">Paarismängud!$A$1:$BD$50</definedName>
    <definedName name="_xlnm._FilterDatabase" localSheetId="2" hidden="1">Turniirid!$A$3:$Q$51</definedName>
    <definedName name="_xlnm._FilterDatabase" localSheetId="3" hidden="1">Üksikmängud!$A$1:$R$50</definedName>
    <definedName name="_xlnm.Print_Area" localSheetId="6">'Osalemiste kokkuvõte'!$A$1:$J$51</definedName>
    <definedName name="_xlnm.Print_Area" localSheetId="4">Paarismängud!$A$1:$BD$50</definedName>
  </definedName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9" l="1"/>
  <c r="AK4" i="2" l="1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 l="1"/>
  <c r="AK52" i="2" s="1"/>
  <c r="H51" i="3"/>
  <c r="I43" i="7" l="1"/>
  <c r="H43" i="7"/>
  <c r="G43" i="7"/>
  <c r="N42" i="1"/>
  <c r="N51" i="1"/>
  <c r="R40" i="4"/>
  <c r="Q42" i="3" l="1"/>
  <c r="G51" i="3"/>
  <c r="R3" i="4" l="1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1" i="4"/>
  <c r="R42" i="4"/>
  <c r="R43" i="4"/>
  <c r="R44" i="4"/>
  <c r="R45" i="4"/>
  <c r="R46" i="4"/>
  <c r="R47" i="4"/>
  <c r="R48" i="4"/>
  <c r="R2" i="4"/>
  <c r="I6" i="7" l="1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4" i="7"/>
  <c r="I45" i="7"/>
  <c r="I46" i="7"/>
  <c r="I47" i="7"/>
  <c r="I48" i="7"/>
  <c r="I49" i="7"/>
  <c r="I50" i="7"/>
  <c r="I51" i="7"/>
  <c r="I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4" i="7"/>
  <c r="H45" i="7"/>
  <c r="H46" i="7"/>
  <c r="H47" i="7"/>
  <c r="H48" i="7"/>
  <c r="H49" i="7"/>
  <c r="H50" i="7"/>
  <c r="H51" i="7"/>
  <c r="H5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4" i="7"/>
  <c r="G45" i="7"/>
  <c r="G46" i="7"/>
  <c r="G47" i="7"/>
  <c r="G48" i="7"/>
  <c r="G49" i="7"/>
  <c r="G50" i="7"/>
  <c r="G51" i="7"/>
  <c r="G6" i="7"/>
  <c r="G7" i="7"/>
  <c r="G8" i="7"/>
  <c r="G9" i="7"/>
  <c r="G5" i="7"/>
  <c r="F51" i="3" l="1"/>
  <c r="E51" i="3" l="1"/>
  <c r="X49" i="5" l="1"/>
  <c r="W49" i="5"/>
  <c r="V49" i="5"/>
  <c r="D51" i="3"/>
  <c r="N5" i="1" l="1"/>
  <c r="N6" i="1"/>
  <c r="N7" i="1"/>
  <c r="N8" i="1"/>
  <c r="N9" i="1"/>
  <c r="N10" i="1"/>
  <c r="N11" i="1"/>
  <c r="N12" i="1"/>
  <c r="N4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3" i="1"/>
  <c r="N44" i="1"/>
  <c r="N45" i="1"/>
  <c r="N46" i="1"/>
  <c r="N47" i="1"/>
  <c r="N48" i="1"/>
  <c r="N49" i="1"/>
  <c r="N40" i="1"/>
  <c r="N13" i="1"/>
  <c r="BD17" i="5"/>
  <c r="BD22" i="5"/>
  <c r="Q24" i="3"/>
  <c r="Q19" i="3"/>
  <c r="N52" i="1" l="1"/>
  <c r="N54" i="1" s="1"/>
  <c r="G18" i="9"/>
  <c r="G23" i="9"/>
  <c r="BD40" i="5" l="1"/>
  <c r="C51" i="3" l="1"/>
  <c r="B51" i="3" l="1"/>
  <c r="C53" i="1" l="1"/>
  <c r="B53" i="1"/>
  <c r="M53" i="1"/>
  <c r="L53" i="1"/>
  <c r="K53" i="1"/>
  <c r="J53" i="1"/>
  <c r="I53" i="1"/>
  <c r="H53" i="1"/>
  <c r="G53" i="1"/>
  <c r="F53" i="1"/>
  <c r="E53" i="1"/>
  <c r="D53" i="1"/>
  <c r="Q40" i="3"/>
  <c r="BD48" i="5"/>
  <c r="G39" i="9"/>
  <c r="BD2" i="5"/>
  <c r="BD3" i="5"/>
  <c r="BD4" i="5"/>
  <c r="BD5" i="5"/>
  <c r="BD6" i="5"/>
  <c r="BD7" i="5"/>
  <c r="BD8" i="5"/>
  <c r="BD9" i="5"/>
  <c r="BD10" i="5"/>
  <c r="BD11" i="5"/>
  <c r="BD13" i="5"/>
  <c r="BD16" i="5"/>
  <c r="BD18" i="5"/>
  <c r="BD19" i="5"/>
  <c r="BD14" i="5"/>
  <c r="BD12" i="5"/>
  <c r="BD20" i="5"/>
  <c r="BD15" i="5"/>
  <c r="BD23" i="5"/>
  <c r="BD24" i="5"/>
  <c r="BD28" i="5"/>
  <c r="BD30" i="5"/>
  <c r="BD34" i="5"/>
  <c r="BD35" i="5"/>
  <c r="BD41" i="5"/>
  <c r="BD37" i="5"/>
  <c r="BD36" i="5"/>
  <c r="BD29" i="5"/>
  <c r="BD25" i="5"/>
  <c r="BD26" i="5"/>
  <c r="BD21" i="5"/>
  <c r="BD32" i="5"/>
  <c r="BD31" i="5"/>
  <c r="BD46" i="5"/>
  <c r="BD44" i="5"/>
  <c r="BD45" i="5"/>
  <c r="BD43" i="5"/>
  <c r="BD39" i="5"/>
  <c r="BD42" i="5"/>
  <c r="BD47" i="5"/>
  <c r="BD38" i="5"/>
  <c r="BD27" i="5"/>
  <c r="BD33" i="5"/>
  <c r="P51" i="3"/>
  <c r="O51" i="3"/>
  <c r="Q51" i="3" s="1"/>
  <c r="N51" i="3"/>
  <c r="Q36" i="3"/>
  <c r="Q33" i="3"/>
  <c r="G35" i="9"/>
  <c r="G32" i="9"/>
  <c r="G9" i="9"/>
  <c r="Q14" i="3"/>
  <c r="Q15" i="3"/>
  <c r="Q20" i="3"/>
  <c r="Q23" i="3"/>
  <c r="Q27" i="3"/>
  <c r="Q44" i="3"/>
  <c r="Q4" i="3"/>
  <c r="Q17" i="3"/>
  <c r="Q47" i="3"/>
  <c r="Q7" i="3"/>
  <c r="Q5" i="3"/>
  <c r="Q6" i="3"/>
  <c r="Q8" i="3"/>
  <c r="Q9" i="3"/>
  <c r="Q10" i="3"/>
  <c r="Q11" i="3"/>
  <c r="Q12" i="3"/>
  <c r="Q13" i="3"/>
  <c r="Q16" i="3"/>
  <c r="Q18" i="3"/>
  <c r="Q21" i="3"/>
  <c r="Q22" i="3"/>
  <c r="Q26" i="3"/>
  <c r="Q25" i="3"/>
  <c r="Q28" i="3"/>
  <c r="Q29" i="3"/>
  <c r="Q30" i="3"/>
  <c r="Q31" i="3"/>
  <c r="Q32" i="3"/>
  <c r="Q34" i="3"/>
  <c r="Q35" i="3"/>
  <c r="Q37" i="3"/>
  <c r="Q38" i="3"/>
  <c r="Q39" i="3"/>
  <c r="Q41" i="3"/>
  <c r="Q43" i="3"/>
  <c r="Q45" i="3"/>
  <c r="Q46" i="3"/>
  <c r="Q48" i="3"/>
  <c r="Q49" i="3"/>
  <c r="Q50" i="3"/>
  <c r="G4" i="9"/>
  <c r="G5" i="9"/>
  <c r="G6" i="9"/>
  <c r="G7" i="9"/>
  <c r="G8" i="9"/>
  <c r="G10" i="9"/>
  <c r="G11" i="9"/>
  <c r="G12" i="9"/>
  <c r="G13" i="9"/>
  <c r="G14" i="9"/>
  <c r="G15" i="9"/>
  <c r="G16" i="9"/>
  <c r="G17" i="9"/>
  <c r="G19" i="9"/>
  <c r="G20" i="9"/>
  <c r="G21" i="9"/>
  <c r="G22" i="9"/>
  <c r="G25" i="9"/>
  <c r="G24" i="9"/>
  <c r="G26" i="9"/>
  <c r="G27" i="9"/>
  <c r="G28" i="9"/>
  <c r="G29" i="9"/>
  <c r="G30" i="9"/>
  <c r="G31" i="9"/>
  <c r="G33" i="9"/>
  <c r="G34" i="9"/>
  <c r="G36" i="9"/>
  <c r="G37" i="9"/>
  <c r="G38" i="9"/>
  <c r="G40" i="9"/>
  <c r="G42" i="9"/>
  <c r="G43" i="9"/>
  <c r="G44" i="9"/>
  <c r="G45" i="9"/>
  <c r="G46" i="9"/>
  <c r="G47" i="9"/>
  <c r="G48" i="9"/>
  <c r="G49" i="9"/>
  <c r="G3" i="9"/>
  <c r="N53" i="1" l="1"/>
  <c r="Q52" i="3"/>
  <c r="Q53" i="3" s="1"/>
  <c r="BD49" i="5"/>
  <c r="BD51" i="5" s="1"/>
  <c r="BD50" i="5" l="1"/>
  <c r="R49" i="4"/>
  <c r="R51" i="4" l="1"/>
  <c r="R5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3" authorId="0" shapeId="0" xr:uid="{E7F080AA-D3F8-47F7-AC43-82E2870EB4B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Üks väljak öeldi ära</t>
        </r>
      </text>
    </comment>
    <comment ref="L3" authorId="0" shapeId="0" xr:uid="{4476BD89-03A2-465E-9D95-B943DCFF5FE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Üks väljak öeldi ära</t>
        </r>
      </text>
    </comment>
    <comment ref="N3" authorId="0" shapeId="0" xr:uid="{F8CC4394-F013-4619-ADC3-69350DB191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Riigipüha</t>
        </r>
      </text>
    </comment>
    <comment ref="S3" authorId="0" shapeId="0" xr:uid="{2EC903A3-1EDC-4669-B339-304DCA0899E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jääb ära TK-st tingitud põhjustel</t>
        </r>
      </text>
    </comment>
    <comment ref="W3" authorId="0" shapeId="0" xr:uid="{440DE820-C466-4816-94BE-F4E17A36CA2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Üks väljak jäi ära ütlemata ja tesiel 3 mängijat, CM Heidy unustas</t>
        </r>
      </text>
    </comment>
    <comment ref="AF3" authorId="0" shapeId="0" xr:uid="{9DC2A458-F07B-4E4B-AD42-9496A0E3D99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Riigipüha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4" authorId="0" shapeId="0" xr:uid="{CF698D6E-C348-49E6-A471-F1575DD58CDD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  <comment ref="D10" authorId="0" shapeId="0" xr:uid="{E858BE66-5A03-4503-A5F3-172F1A4423E9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D12" authorId="0" shapeId="0" xr:uid="{FF110650-7F93-4D85-9A5A-5A5004C60298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D16" authorId="0" shapeId="0" xr:uid="{553AF71B-3811-425D-BD36-72E828D5D83E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E16" authorId="0" shapeId="0" xr:uid="{271DABCC-C86C-4749-8941-04A8F8C9225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Võitja</t>
        </r>
      </text>
    </comment>
    <comment ref="G17" authorId="0" shapeId="0" xr:uid="{C2224041-9076-45C2-B644-1C72DEE6E09F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Võitja</t>
        </r>
      </text>
    </comment>
    <comment ref="B18" authorId="0" shapeId="0" xr:uid="{9CE832DA-89A3-43FF-81B7-0530EEF4C3C3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  <comment ref="D19" authorId="0" shapeId="0" xr:uid="{89405500-5876-4D11-B852-651FA9793481}">
      <text>
        <r>
          <rPr>
            <b/>
            <sz val="9"/>
            <color indexed="81"/>
            <rFont val="Segoe UI"/>
            <family val="2"/>
            <charset val="186"/>
          </rPr>
          <t>Author:</t>
        </r>
        <r>
          <rPr>
            <sz val="9"/>
            <color indexed="81"/>
            <rFont val="Segoe UI"/>
            <family val="2"/>
            <charset val="186"/>
          </rPr>
          <t xml:space="preserve">
Võitja</t>
        </r>
      </text>
    </comment>
    <comment ref="C38" authorId="0" shapeId="0" xr:uid="{3398A657-F19C-4932-AAFA-F4DD36CD6704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  <comment ref="B43" authorId="0" shapeId="0" xr:uid="{1D60F8E2-D3C4-4E01-A5B0-0264AAB016E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Võitja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" authorId="0" shapeId="0" xr:uid="{0932C624-4A28-4E54-A551-15D458FF71F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</t>
        </r>
      </text>
    </comment>
    <comment ref="B4" authorId="0" shapeId="0" xr:uid="{6F35BA7A-705B-4CD4-AF74-694DB20B87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Naistepäevaturniir</t>
        </r>
      </text>
    </comment>
    <comment ref="E4" authorId="0" shapeId="0" xr:uid="{A3995258-2D70-4E83-98B8-0190AD981E2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aprill</t>
        </r>
      </text>
    </comment>
    <comment ref="B6" authorId="0" shapeId="0" xr:uid="{BF763619-44C7-4D97-B728-0EF396B4EE3A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Rannatennis 14.10.2018</t>
        </r>
      </text>
    </comment>
    <comment ref="B8" authorId="0" shapeId="0" xr:uid="{91AAEE8C-E64D-47B4-B9BA-687FF5E21AFF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Kadriturniir-toetaja</t>
        </r>
      </text>
    </comment>
    <comment ref="E8" authorId="0" shapeId="0" xr:uid="{11D8C15A-2260-40E3-A684-F3D86C6E6AF3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veebruar</t>
        </r>
      </text>
    </comment>
    <comment ref="F8" authorId="0" shapeId="0" xr:uid="{BDF261F3-C903-4F5B-8ADE-033F809B285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BonBon Lingerie</t>
        </r>
      </text>
    </comment>
    <comment ref="E13" authorId="0" shapeId="0" xr:uid="{ED478953-3AD9-4F2C-9E1F-518C7ED94F6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jaanuari CM</t>
        </r>
      </text>
    </comment>
    <comment ref="B14" authorId="0" shapeId="0" xr:uid="{44FD473A-42C6-41E9-B5CA-427D73AC68F5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Rannetennis 14.10.2018</t>
        </r>
      </text>
    </comment>
    <comment ref="B16" authorId="0" shapeId="0" xr:uid="{6DA23D81-06CB-410A-B47C-D2B101DDD1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Naistepäevaturniir</t>
        </r>
      </text>
    </comment>
    <comment ref="F16" authorId="0" shapeId="0" xr:uid="{B8D9F90D-3CCA-40CF-B680-DCA45F83E827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
Jõulupidu</t>
        </r>
      </text>
    </comment>
    <comment ref="E17" authorId="0" shapeId="0" xr:uid="{D878FD22-31D0-49E8-925B-AB0BB7F89CDF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CM oktoober</t>
        </r>
      </text>
    </comment>
    <comment ref="B19" authorId="0" shapeId="0" xr:uid="{D36B61C5-492D-4417-99B5-E2EB9EC023C0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 - toetaja</t>
        </r>
      </text>
    </comment>
    <comment ref="B20" authorId="0" shapeId="0" xr:uid="{8B74FC0F-579A-4BC4-9F53-3D68AC53C019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Rannatennis 14.10.2018
Kadriturniir 17.11.2018
Naistepäevaturniir</t>
        </r>
      </text>
    </comment>
    <comment ref="F20" authorId="0" shapeId="0" xr:uid="{492EF26D-022E-41CB-960E-BB349DFFB21A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  <comment ref="B21" authorId="0" shapeId="0" xr:uid="{9D75DBC6-5316-4225-842D-B10F07C6A17B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 17.11.2018
Naistepäevaturniir</t>
        </r>
      </text>
    </comment>
    <comment ref="F21" authorId="0" shapeId="0" xr:uid="{8B04C0DA-6AE7-41B9-8742-5DE48CAA03A5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
Jõulupidu</t>
        </r>
      </text>
    </comment>
    <comment ref="B24" authorId="0" shapeId="0" xr:uid="{DA5CCEED-9EB5-4894-9693-85F677F1F02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Naistepäevaturniir</t>
        </r>
      </text>
    </comment>
    <comment ref="D25" authorId="0" shapeId="0" xr:uid="{56966129-9888-4B5E-BC4F-6AF078C7991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Turundusabi</t>
        </r>
      </text>
    </comment>
    <comment ref="B29" authorId="0" shapeId="0" xr:uid="{03BE225C-C267-4DFE-A0CA-B6DAD9725A7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MatchPlay</t>
        </r>
      </text>
    </comment>
    <comment ref="E30" authorId="0" shapeId="0" xr:uid="{462F6CC4-3EA6-433D-9747-CB31D1C4676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Detsember</t>
        </r>
      </text>
    </comment>
    <comment ref="B31" authorId="0" shapeId="0" xr:uid="{36FB2979-3811-460E-B77E-4A8F93E35F5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</t>
        </r>
      </text>
    </comment>
    <comment ref="F31" authorId="0" shapeId="0" xr:uid="{422DA04A-9631-4FB7-B423-8FC29635D17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Jõulupidu</t>
        </r>
      </text>
    </comment>
    <comment ref="B33" authorId="0" shapeId="0" xr:uid="{F2A28852-6D43-4F82-94FE-904CDF19818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Kadriturniir-toetaja
Sõbraturniir</t>
        </r>
      </text>
    </comment>
    <comment ref="F33" authorId="0" shapeId="0" xr:uid="{AC4C0E12-3584-47F5-9BC8-6E9B9E3F8554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õhtu; NokNok, BonBon Lingerie</t>
        </r>
      </text>
    </comment>
    <comment ref="D34" authorId="0" shapeId="0" xr:uid="{42D0D27D-3981-44C0-90E4-CD9A3491CD76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IT ja koduleheabi</t>
        </r>
      </text>
    </comment>
    <comment ref="B35" authorId="0" shapeId="0" xr:uid="{945F01D4-386E-46CB-9AF6-1B2642B24F5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Jaanuari üksikturniir</t>
        </r>
      </text>
    </comment>
    <comment ref="E35" authorId="0" shapeId="0" xr:uid="{14BC36EA-391A-422A-A6BC-646E08FCD66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Mai CM</t>
        </r>
      </text>
    </comment>
    <comment ref="F35" authorId="0" shapeId="0" xr:uid="{055CE2B5-DFB8-402C-8E3B-9FAE0150678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  <comment ref="D36" authorId="0" shapeId="0" xr:uid="{1C6E737F-412C-425C-AF5E-3A2DD04AA5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Raamatupidamine</t>
        </r>
      </text>
    </comment>
    <comment ref="B38" authorId="0" shapeId="0" xr:uid="{95F6B070-968E-4885-BF72-B704FE4779B6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Kadriturniir 17.11.2018
Jaanuari üksikturniir</t>
        </r>
      </text>
    </comment>
    <comment ref="F39" authorId="0" shapeId="0" xr:uid="{816999CF-E49F-495E-ABF5-31E97C24D0B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Jõulupidu-kingid</t>
        </r>
      </text>
    </comment>
    <comment ref="B42" authorId="0" shapeId="0" xr:uid="{87080A51-A720-4148-A338-27896A5C154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Fiesta Helsingis</t>
        </r>
      </text>
    </comment>
    <comment ref="E44" authorId="0" shapeId="0" xr:uid="{E89680B5-19CF-407C-81EA-516A124E4E2E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CM november</t>
        </r>
      </text>
    </comment>
    <comment ref="E45" authorId="0" shapeId="0" xr:uid="{3759E507-FCB2-4BCC-9618-01CAFF22610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märts</t>
        </r>
      </text>
    </comment>
    <comment ref="B46" authorId="0" shapeId="0" xr:uid="{A34AA3D0-8D51-45A0-A09C-37FE4FA8090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</t>
        </r>
      </text>
    </comment>
    <comment ref="B48" authorId="0" shapeId="0" xr:uid="{2EDCD168-26B6-4803-BB21-568BAA4A8EF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
Sõbraturniir</t>
        </r>
      </text>
    </comment>
    <comment ref="F48" authorId="0" shapeId="0" xr:uid="{C6093EE1-BB4B-41E0-9CC7-1AB8D5A03572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  <comment ref="B49" authorId="0" shapeId="0" xr:uid="{B237C938-66A9-4376-AE00-6F215CA5B5B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Palmid ja päkapikud
Naistepäevaturniir</t>
        </r>
      </text>
    </comment>
    <comment ref="F49" authorId="0" shapeId="0" xr:uid="{A59EABD7-7386-457B-86C8-DF9858A62F98}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Hawaii õhtu</t>
        </r>
      </text>
    </comment>
  </commentList>
</comments>
</file>

<file path=xl/sharedStrings.xml><?xml version="1.0" encoding="utf-8"?>
<sst xmlns="http://schemas.openxmlformats.org/spreadsheetml/2006/main" count="441" uniqueCount="149">
  <si>
    <t>KOKKU</t>
  </si>
  <si>
    <t>Aili Kägu</t>
  </si>
  <si>
    <t>Anneli Alajaan</t>
  </si>
  <si>
    <t>Anneli Rõuk</t>
  </si>
  <si>
    <t>Annely Laur</t>
  </si>
  <si>
    <t>Eva Truuverk</t>
  </si>
  <si>
    <t>Heidy Särgava</t>
  </si>
  <si>
    <t>Heleken Lubi</t>
  </si>
  <si>
    <t>Helen Aavisto</t>
  </si>
  <si>
    <t>Helen Tälli</t>
  </si>
  <si>
    <t>Helina Viik</t>
  </si>
  <si>
    <t>Helvi Tiidus</t>
  </si>
  <si>
    <t>Iivi Saar</t>
  </si>
  <si>
    <t>Inga-Kai Polonski</t>
  </si>
  <si>
    <t>Jaanika Ots</t>
  </si>
  <si>
    <t>Jane Õng</t>
  </si>
  <si>
    <t>Kadri Ärm</t>
  </si>
  <si>
    <t>Kaire Roose</t>
  </si>
  <si>
    <t>Kairi Rätsepp</t>
  </si>
  <si>
    <t>Karin Weissbach</t>
  </si>
  <si>
    <t>Karin Lember</t>
  </si>
  <si>
    <t>Katrin Mühls</t>
  </si>
  <si>
    <t>Kristel Kurvits</t>
  </si>
  <si>
    <t>Kristel Meos</t>
  </si>
  <si>
    <t>Kristiina Kaljurand</t>
  </si>
  <si>
    <t>Kristiina Koel</t>
  </si>
  <si>
    <t>Lee Murrand</t>
  </si>
  <si>
    <t>Maire Leedo</t>
  </si>
  <si>
    <t>Mari Liigand</t>
  </si>
  <si>
    <t>Mari Sumberg</t>
  </si>
  <si>
    <t>Marika Kullamaa</t>
  </si>
  <si>
    <t>Marika Maidla</t>
  </si>
  <si>
    <t>Marina Hundt</t>
  </si>
  <si>
    <t>Piret Mäelt</t>
  </si>
  <si>
    <t>Reet Hääl</t>
  </si>
  <si>
    <t>Riina Roosipuu</t>
  </si>
  <si>
    <t>Riina Varts</t>
  </si>
  <si>
    <t>Sirje Sündema</t>
  </si>
  <si>
    <t>Tiina Mõis</t>
  </si>
  <si>
    <t>Tiina Sepa</t>
  </si>
  <si>
    <t>Triin Loodus</t>
  </si>
  <si>
    <t>Triin Mägi</t>
  </si>
  <si>
    <t>liiget osales keskmiselt üritusel</t>
  </si>
  <si>
    <t>liikme kohta</t>
  </si>
  <si>
    <t>osalus liikme kohta</t>
  </si>
  <si>
    <t>clubmaster</t>
  </si>
  <si>
    <t>MatchPlay</t>
  </si>
  <si>
    <t>Suveturniir Pärnus</t>
  </si>
  <si>
    <t>Masters üksik</t>
  </si>
  <si>
    <t>Masters paaris</t>
  </si>
  <si>
    <t>keskmiselt osales turniiril</t>
  </si>
  <si>
    <t>osalejaid kokku</t>
  </si>
  <si>
    <t>mänge kokku</t>
  </si>
  <si>
    <t>kokku 67  / 33.5</t>
  </si>
  <si>
    <t>1.4 liikme kohta</t>
  </si>
  <si>
    <t>Turniirid</t>
  </si>
  <si>
    <t>Klubitennis</t>
  </si>
  <si>
    <t>Klubiüritus</t>
  </si>
  <si>
    <t>3 klubiüritust (sh klubitennis) + 2 turniiri + 1x 2 a jooksul klubiürituse/turniiri korraldamine</t>
  </si>
  <si>
    <t>Aastas min 2</t>
  </si>
  <si>
    <t>Väljakutsed</t>
  </si>
  <si>
    <t>Aastas min 3</t>
  </si>
  <si>
    <t>Turniir</t>
  </si>
  <si>
    <t>Üksik</t>
  </si>
  <si>
    <t>Paar</t>
  </si>
  <si>
    <t>Väljakutsed kokku</t>
  </si>
  <si>
    <t>Üritus+klubitennis</t>
  </si>
  <si>
    <t>ür+kl.tenn.+turn</t>
  </si>
  <si>
    <t>Korraldamine</t>
  </si>
  <si>
    <t>Piret Viskus</t>
  </si>
  <si>
    <t>Kairi Hermlin</t>
  </si>
  <si>
    <t>Maire Roose</t>
  </si>
  <si>
    <t>Maris-Jane Jõekalda</t>
  </si>
  <si>
    <t>Maris-Jane  Jõekalda</t>
  </si>
  <si>
    <t>2017/2018 hooaeg</t>
  </si>
  <si>
    <t>Asmik Tsaturjan</t>
  </si>
  <si>
    <t>2017-2018 hooaeg</t>
  </si>
  <si>
    <t>kokku 28 mänge 14</t>
  </si>
  <si>
    <t>0,6 liikme kohta</t>
  </si>
  <si>
    <t>kokku 562</t>
  </si>
  <si>
    <t>mänge kokku 140,5</t>
  </si>
  <si>
    <t>12,77 liikme kohta</t>
  </si>
  <si>
    <t>03.10.2018-----</t>
  </si>
  <si>
    <t>2018/2019 hooaeg</t>
  </si>
  <si>
    <t>Jane Õng-oktoober</t>
  </si>
  <si>
    <t>alates 13/09/18-31/08/19</t>
  </si>
  <si>
    <t>KLUBIÕHTUD 2018/2019</t>
  </si>
  <si>
    <t>Hawaii õhtu 05.11.18</t>
  </si>
  <si>
    <t>Riina Varts - nov</t>
  </si>
  <si>
    <t>Kristiina Koel - dets</t>
  </si>
  <si>
    <t>Heidy Särgava - veebr</t>
  </si>
  <si>
    <t>Sirje Sündema - märts</t>
  </si>
  <si>
    <t>TURNIIRID 2018/2019</t>
  </si>
  <si>
    <t>Kadriturniir Rakveres</t>
  </si>
  <si>
    <t>Annely, Kaire, Iivi</t>
  </si>
  <si>
    <t>2018/2019 hooaeg 11,42</t>
  </si>
  <si>
    <t>Alates 26.09.18-31.08.19</t>
  </si>
  <si>
    <t>22.10.208</t>
  </si>
  <si>
    <t>Üksikmängu turniir Karulaugus</t>
  </si>
  <si>
    <t>Palmid ja Päkapikud Tondirabas</t>
  </si>
  <si>
    <t>Rannatennis Teras Beachil</t>
  </si>
  <si>
    <t>14.01.-01.05.19</t>
  </si>
  <si>
    <t>Sõbraturniir Tallinki hallis</t>
  </si>
  <si>
    <t>Suvehooaja avaturniir</t>
  </si>
  <si>
    <t>28.06.-29.06.19</t>
  </si>
  <si>
    <t>Laager Käärikul</t>
  </si>
  <si>
    <t>06.06.-09.06.2019</t>
  </si>
  <si>
    <t>Jõulupidu Ööbiku talus 1.12</t>
  </si>
  <si>
    <t>Helvi Tiidus -jaan</t>
  </si>
  <si>
    <t>CM</t>
  </si>
  <si>
    <t>Kairi H, Kaire, Marina, Heidy</t>
  </si>
  <si>
    <t>Maire R, Kadri Ä</t>
  </si>
  <si>
    <t>Toetaja</t>
  </si>
  <si>
    <t>Annely</t>
  </si>
  <si>
    <t>Korraldaja</t>
  </si>
  <si>
    <t>Kairit Kasepuu</t>
  </si>
  <si>
    <t>Julia Tuul-Kukk</t>
  </si>
  <si>
    <t>KLUBITENNIS 2018-19</t>
  </si>
  <si>
    <t>2018/2019 klubiürituse või turniiri korraldamine</t>
  </si>
  <si>
    <t xml:space="preserve">1 väljak ära öeldud: </t>
  </si>
  <si>
    <t>korda</t>
  </si>
  <si>
    <t xml:space="preserve">2 väljakut ära öeldud </t>
  </si>
  <si>
    <t>Klubitennise korraldamine (CM) 1 kuu on 1kord</t>
  </si>
  <si>
    <t>Aili, Lee, Triin L, Triin M, Tiina M</t>
  </si>
  <si>
    <t xml:space="preserve"> </t>
  </si>
  <si>
    <t>Tiina M</t>
  </si>
  <si>
    <t>Mari S</t>
  </si>
  <si>
    <t>Mari S, Marina</t>
  </si>
  <si>
    <t>üritust liikme kohta</t>
  </si>
  <si>
    <t>Tennis Fiesta nr 11 Helsinkis</t>
  </si>
  <si>
    <t>Triin L, Maire R</t>
  </si>
  <si>
    <t>Anneli Alajaan - apr</t>
  </si>
  <si>
    <t>Tallink</t>
  </si>
  <si>
    <t>Heleken, Kristel K</t>
  </si>
  <si>
    <t>Iganaise paarismäng</t>
  </si>
  <si>
    <t>Blind Date turniir Audenteses</t>
  </si>
  <si>
    <t>Naistepäevaturniir Tallinki hallis</t>
  </si>
  <si>
    <t xml:space="preserve">1 väljak ära ütlemata, kuid kasutamata </t>
  </si>
  <si>
    <t>Mari S - mai</t>
  </si>
  <si>
    <t>kokku 32 mängukorda</t>
  </si>
  <si>
    <t>Restoran NokNok 18.01</t>
  </si>
  <si>
    <t>BonBon ja meigikoolitus 04.02</t>
  </si>
  <si>
    <t>Kaire, Kairi, Triin M, Karin L, Anneli A</t>
  </si>
  <si>
    <t>Karin W, Anneli R, Riina R, Marika K, Jaanika</t>
  </si>
  <si>
    <t>Desiree Beauty, Maxime Trijol</t>
  </si>
  <si>
    <t>Müüjad: Annelen OÜ, Butiik Cherie, Donna Nordica</t>
  </si>
  <si>
    <t>Apollo kino Gloria Bell 01.04</t>
  </si>
  <si>
    <t>1x2a jooksul</t>
  </si>
  <si>
    <t>Kohustuslik aktiivsus: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</si>
</sst>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"/>
  </numFmts>
  <fonts count="73">
    <font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1"/>
      <name val="Calibri"/>
      <family val="2"/>
      <charset val="186"/>
      <scheme val="minor"/>
    </font>
    <font>
      <b/>
      <sz val="18"/>
      <color rgb="FF000000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sz val="10"/>
      <color rgb="FF666666"/>
      <name val="Helvetica"/>
    </font>
    <font>
      <b/>
      <sz val="10"/>
      <color rgb="FF666666"/>
      <name val="Helvetica"/>
    </font>
    <font>
      <sz val="10"/>
      <color rgb="FFCC0000"/>
      <name val="Helvetica"/>
    </font>
    <font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rgb="FF666666"/>
      <name val="Calibri"/>
      <family val="2"/>
      <scheme val="minor"/>
    </font>
    <font>
      <sz val="9"/>
      <color rgb="FFCC000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Helvetica"/>
    </font>
    <font>
      <sz val="10"/>
      <name val="Helvetica"/>
    </font>
    <font>
      <u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666666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halkboard"/>
    </font>
    <font>
      <sz val="11"/>
      <color rgb="FF000000"/>
      <name val="Chalkboard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666666"/>
      <name val="Calibri"/>
      <family val="2"/>
      <scheme val="minor"/>
    </font>
    <font>
      <sz val="12"/>
      <color rgb="FFCC0000"/>
      <name val="Calibri"/>
      <family val="2"/>
      <scheme val="minor"/>
    </font>
    <font>
      <b/>
      <sz val="12"/>
      <color rgb="FF666666"/>
      <name val="Helvetica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5"/>
      <name val="Calibri"/>
      <family val="2"/>
      <charset val="186"/>
      <scheme val="minor"/>
    </font>
    <font>
      <sz val="9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Segoe UI"/>
      <family val="2"/>
      <charset val="186"/>
    </font>
    <font>
      <b/>
      <sz val="9"/>
      <color indexed="81"/>
      <name val="Segoe UI"/>
      <family val="2"/>
      <charset val="186"/>
    </font>
    <font>
      <sz val="9"/>
      <color rgb="FF00B0F0"/>
      <name val="Calibri"/>
      <family val="2"/>
      <scheme val="minor"/>
    </font>
    <font>
      <b/>
      <sz val="9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0"/>
      <color rgb="FF00B0F0"/>
      <name val="Helvetica"/>
    </font>
    <font>
      <b/>
      <sz val="10"/>
      <color rgb="FF00B0F0"/>
      <name val="Helvetica"/>
    </font>
    <font>
      <sz val="11"/>
      <color rgb="FF00B0F0"/>
      <name val="Calibri"/>
      <family val="2"/>
      <charset val="186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charset val="186"/>
      <scheme val="minor"/>
    </font>
    <font>
      <sz val="12"/>
      <color rgb="FF00B0F0"/>
      <name val="Times New Roman"/>
      <family val="1"/>
    </font>
    <font>
      <sz val="11"/>
      <color rgb="FF00B0F0"/>
      <name val="Calibri"/>
      <family val="2"/>
    </font>
    <font>
      <sz val="12"/>
      <color rgb="FF00B0F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rgb="FF00B050"/>
      <name val="Calibri"/>
      <family val="2"/>
      <charset val="186"/>
      <scheme val="minor"/>
    </font>
    <font>
      <sz val="9"/>
      <color indexed="81"/>
      <name val="Tahoma"/>
      <charset val="1"/>
    </font>
    <font>
      <b/>
      <sz val="12"/>
      <name val="Calibri"/>
      <family val="2"/>
      <scheme val="minor"/>
    </font>
    <font>
      <b/>
      <sz val="9"/>
      <color indexed="81"/>
      <name val="Tahoma"/>
      <charset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1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2" borderId="5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3" fillId="0" borderId="9" xfId="0" applyFont="1" applyFill="1" applyBorder="1"/>
    <xf numFmtId="0" fontId="2" fillId="0" borderId="1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left"/>
    </xf>
    <xf numFmtId="0" fontId="0" fillId="0" borderId="18" xfId="0" applyFill="1" applyBorder="1"/>
    <xf numFmtId="0" fontId="0" fillId="0" borderId="0" xfId="0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8" xfId="0" applyFill="1" applyBorder="1" applyAlignment="1"/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right"/>
    </xf>
    <xf numFmtId="0" fontId="0" fillId="0" borderId="20" xfId="0" applyFill="1" applyBorder="1"/>
    <xf numFmtId="0" fontId="0" fillId="5" borderId="0" xfId="0" applyFill="1" applyBorder="1"/>
    <xf numFmtId="0" fontId="7" fillId="0" borderId="0" xfId="0" applyFont="1" applyFill="1" applyBorder="1"/>
    <xf numFmtId="0" fontId="3" fillId="2" borderId="9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7" borderId="0" xfId="0" applyFill="1" applyBorder="1"/>
    <xf numFmtId="0" fontId="3" fillId="2" borderId="0" xfId="0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12" fillId="4" borderId="0" xfId="0" applyFont="1" applyFill="1" applyBorder="1"/>
    <xf numFmtId="0" fontId="12" fillId="2" borderId="0" xfId="0" applyFont="1" applyFill="1" applyBorder="1"/>
    <xf numFmtId="0" fontId="2" fillId="2" borderId="10" xfId="0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9" fillId="2" borderId="2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Fill="1" applyAlignment="1">
      <alignment horizontal="center"/>
    </xf>
    <xf numFmtId="164" fontId="19" fillId="0" borderId="9" xfId="0" applyNumberFormat="1" applyFont="1" applyFill="1" applyBorder="1" applyAlignment="1">
      <alignment horizontal="center" textRotation="90"/>
    </xf>
    <xf numFmtId="0" fontId="19" fillId="0" borderId="1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164" fontId="23" fillId="0" borderId="9" xfId="0" applyNumberFormat="1" applyFont="1" applyFill="1" applyBorder="1" applyAlignment="1">
      <alignment horizontal="center" textRotation="90"/>
    </xf>
    <xf numFmtId="0" fontId="23" fillId="0" borderId="16" xfId="0" applyFont="1" applyFill="1" applyBorder="1" applyAlignment="1">
      <alignment horizontal="center"/>
    </xf>
    <xf numFmtId="0" fontId="23" fillId="2" borderId="2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3" fillId="0" borderId="0" xfId="0" applyFont="1" applyAlignment="1">
      <alignment vertical="center" wrapText="1"/>
    </xf>
    <xf numFmtId="0" fontId="27" fillId="0" borderId="7" xfId="0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14" fontId="19" fillId="0" borderId="7" xfId="0" applyNumberFormat="1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19" fillId="0" borderId="7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32" fillId="0" borderId="0" xfId="0" applyFont="1" applyAlignment="1">
      <alignment horizontal="center"/>
    </xf>
    <xf numFmtId="0" fontId="32" fillId="0" borderId="26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horizontal="right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2" fillId="2" borderId="31" xfId="0" applyFont="1" applyFill="1" applyBorder="1" applyAlignment="1">
      <alignment horizontal="center"/>
    </xf>
    <xf numFmtId="14" fontId="2" fillId="0" borderId="32" xfId="0" applyNumberFormat="1" applyFont="1" applyFill="1" applyBorder="1" applyAlignment="1">
      <alignment horizontal="center"/>
    </xf>
    <xf numFmtId="14" fontId="2" fillId="0" borderId="3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24" fillId="0" borderId="1" xfId="0" applyFont="1" applyFill="1" applyBorder="1" applyAlignment="1">
      <alignment vertical="center"/>
    </xf>
    <xf numFmtId="165" fontId="27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165" fontId="0" fillId="0" borderId="0" xfId="0" applyNumberFormat="1" applyFill="1"/>
    <xf numFmtId="0" fontId="0" fillId="0" borderId="20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0" fillId="0" borderId="9" xfId="0" applyFill="1" applyBorder="1"/>
    <xf numFmtId="14" fontId="19" fillId="0" borderId="0" xfId="0" applyNumberFormat="1" applyFont="1" applyFill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5" fillId="0" borderId="3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25" fillId="0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vertical="center" indent="5"/>
    </xf>
    <xf numFmtId="0" fontId="2" fillId="0" borderId="1" xfId="0" applyFont="1" applyFill="1" applyBorder="1" applyAlignment="1"/>
    <xf numFmtId="0" fontId="39" fillId="0" borderId="0" xfId="0" applyFont="1"/>
    <xf numFmtId="0" fontId="38" fillId="0" borderId="0" xfId="0" applyFont="1"/>
    <xf numFmtId="0" fontId="40" fillId="2" borderId="12" xfId="0" applyFont="1" applyFill="1" applyBorder="1" applyAlignment="1">
      <alignment horizontal="left"/>
    </xf>
    <xf numFmtId="0" fontId="41" fillId="0" borderId="0" xfId="0" applyFont="1" applyAlignment="1">
      <alignment vertical="center"/>
    </xf>
    <xf numFmtId="0" fontId="40" fillId="2" borderId="13" xfId="0" applyFont="1" applyFill="1" applyBorder="1" applyAlignment="1">
      <alignment horizontal="left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2" borderId="14" xfId="0" applyFont="1" applyFill="1" applyBorder="1" applyAlignment="1">
      <alignment horizontal="left"/>
    </xf>
    <xf numFmtId="0" fontId="39" fillId="0" borderId="0" xfId="0" applyFont="1" applyBorder="1"/>
    <xf numFmtId="0" fontId="41" fillId="0" borderId="0" xfId="0" applyFont="1" applyBorder="1" applyAlignment="1">
      <alignment vertical="center"/>
    </xf>
    <xf numFmtId="0" fontId="40" fillId="2" borderId="34" xfId="0" applyFont="1" applyFill="1" applyBorder="1" applyAlignment="1">
      <alignment horizontal="left"/>
    </xf>
    <xf numFmtId="0" fontId="39" fillId="0" borderId="9" xfId="0" applyFont="1" applyBorder="1"/>
    <xf numFmtId="0" fontId="41" fillId="0" borderId="9" xfId="0" applyFont="1" applyBorder="1" applyAlignment="1">
      <alignment vertical="center"/>
    </xf>
    <xf numFmtId="0" fontId="39" fillId="0" borderId="11" xfId="0" applyFont="1" applyFill="1" applyBorder="1" applyAlignment="1">
      <alignment horizontal="left"/>
    </xf>
    <xf numFmtId="0" fontId="44" fillId="0" borderId="0" xfId="0" applyFont="1" applyAlignment="1">
      <alignment vertical="center" wrapText="1"/>
    </xf>
    <xf numFmtId="47" fontId="42" fillId="0" borderId="0" xfId="0" applyNumberFormat="1" applyFont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40" fillId="2" borderId="35" xfId="0" applyFont="1" applyFill="1" applyBorder="1" applyAlignment="1">
      <alignment horizontal="left"/>
    </xf>
    <xf numFmtId="0" fontId="0" fillId="0" borderId="0" xfId="0" applyFont="1" applyAlignment="1">
      <alignment horizontal="center" textRotation="90"/>
    </xf>
    <xf numFmtId="0" fontId="2" fillId="0" borderId="2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14" fontId="0" fillId="8" borderId="0" xfId="0" applyNumberFormat="1" applyFont="1" applyFill="1" applyAlignment="1">
      <alignment horizontal="center" textRotation="90"/>
    </xf>
    <xf numFmtId="0" fontId="39" fillId="8" borderId="0" xfId="0" applyFont="1" applyFill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0" xfId="0" quotePrefix="1" applyFont="1" applyFill="1" applyBorder="1" applyAlignment="1">
      <alignment horizontal="center"/>
    </xf>
    <xf numFmtId="0" fontId="39" fillId="8" borderId="0" xfId="0" quotePrefix="1" applyFont="1" applyFill="1" applyAlignment="1">
      <alignment horizontal="center"/>
    </xf>
    <xf numFmtId="0" fontId="39" fillId="8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 readingOrder="1"/>
    </xf>
    <xf numFmtId="14" fontId="19" fillId="0" borderId="9" xfId="0" applyNumberFormat="1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14" fontId="45" fillId="0" borderId="0" xfId="0" applyNumberFormat="1" applyFont="1" applyBorder="1" applyAlignment="1">
      <alignment horizontal="center"/>
    </xf>
    <xf numFmtId="0" fontId="46" fillId="9" borderId="35" xfId="0" applyFont="1" applyFill="1" applyBorder="1" applyAlignment="1">
      <alignment horizontal="center" wrapText="1"/>
    </xf>
    <xf numFmtId="0" fontId="47" fillId="9" borderId="35" xfId="0" applyFont="1" applyFill="1" applyBorder="1" applyAlignment="1">
      <alignment horizontal="center" wrapText="1"/>
    </xf>
    <xf numFmtId="0" fontId="46" fillId="10" borderId="35" xfId="0" applyFont="1" applyFill="1" applyBorder="1" applyAlignment="1">
      <alignment horizontal="center" wrapText="1"/>
    </xf>
    <xf numFmtId="0" fontId="3" fillId="10" borderId="0" xfId="0" applyFont="1" applyFill="1" applyAlignment="1">
      <alignment horizontal="center" wrapText="1"/>
    </xf>
    <xf numFmtId="0" fontId="3" fillId="10" borderId="9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4" fillId="10" borderId="0" xfId="0" applyFont="1" applyFill="1" applyAlignment="1">
      <alignment horizontal="center"/>
    </xf>
    <xf numFmtId="165" fontId="3" fillId="10" borderId="0" xfId="0" applyNumberFormat="1" applyFont="1" applyFill="1" applyAlignment="1">
      <alignment horizontal="center"/>
    </xf>
    <xf numFmtId="0" fontId="0" fillId="10" borderId="0" xfId="0" applyFill="1" applyBorder="1" applyAlignment="1">
      <alignment horizontal="left" wrapText="1"/>
    </xf>
    <xf numFmtId="0" fontId="0" fillId="10" borderId="8" xfId="0" applyFont="1" applyFill="1" applyBorder="1" applyAlignment="1">
      <alignment horizontal="left"/>
    </xf>
    <xf numFmtId="0" fontId="0" fillId="10" borderId="7" xfId="0" applyFill="1" applyBorder="1" applyAlignment="1">
      <alignment horizontal="left"/>
    </xf>
    <xf numFmtId="0" fontId="0" fillId="10" borderId="30" xfId="0" applyFill="1" applyBorder="1" applyAlignment="1">
      <alignment horizontal="left"/>
    </xf>
    <xf numFmtId="0" fontId="0" fillId="11" borderId="29" xfId="0" applyFill="1" applyBorder="1" applyAlignment="1">
      <alignment horizontal="center"/>
    </xf>
    <xf numFmtId="4" fontId="3" fillId="11" borderId="29" xfId="0" applyNumberFormat="1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 textRotation="90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0" fillId="0" borderId="7" xfId="0" applyFill="1" applyBorder="1" applyAlignment="1">
      <alignment horizontal="left"/>
    </xf>
    <xf numFmtId="164" fontId="19" fillId="12" borderId="9" xfId="0" applyNumberFormat="1" applyFont="1" applyFill="1" applyBorder="1" applyAlignment="1">
      <alignment horizontal="center" textRotation="90"/>
    </xf>
    <xf numFmtId="0" fontId="19" fillId="12" borderId="16" xfId="0" applyFont="1" applyFill="1" applyBorder="1" applyAlignment="1">
      <alignment horizontal="center"/>
    </xf>
    <xf numFmtId="0" fontId="19" fillId="12" borderId="21" xfId="0" applyFont="1" applyFill="1" applyBorder="1" applyAlignment="1">
      <alignment horizontal="center"/>
    </xf>
    <xf numFmtId="0" fontId="20" fillId="12" borderId="0" xfId="0" applyFont="1" applyFill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48" fillId="2" borderId="1" xfId="0" applyFont="1" applyFill="1" applyBorder="1" applyAlignment="1">
      <alignment horizontal="left"/>
    </xf>
    <xf numFmtId="0" fontId="49" fillId="0" borderId="7" xfId="0" applyFont="1" applyFill="1" applyBorder="1" applyAlignment="1">
      <alignment horizontal="left"/>
    </xf>
    <xf numFmtId="0" fontId="50" fillId="10" borderId="7" xfId="0" applyFont="1" applyFill="1" applyBorder="1" applyAlignment="1">
      <alignment horizontal="left"/>
    </xf>
    <xf numFmtId="0" fontId="48" fillId="2" borderId="13" xfId="0" applyFont="1" applyFill="1" applyBorder="1" applyAlignment="1">
      <alignment horizontal="left"/>
    </xf>
    <xf numFmtId="0" fontId="51" fillId="2" borderId="13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left"/>
    </xf>
    <xf numFmtId="14" fontId="0" fillId="9" borderId="0" xfId="0" applyNumberFormat="1" applyFont="1" applyFill="1" applyAlignment="1">
      <alignment horizontal="center" textRotation="90"/>
    </xf>
    <xf numFmtId="0" fontId="39" fillId="9" borderId="0" xfId="0" applyFont="1" applyFill="1" applyBorder="1" applyAlignment="1">
      <alignment horizontal="center"/>
    </xf>
    <xf numFmtId="0" fontId="39" fillId="9" borderId="0" xfId="0" applyFont="1" applyFill="1" applyAlignment="1">
      <alignment horizontal="center"/>
    </xf>
    <xf numFmtId="0" fontId="39" fillId="9" borderId="0" xfId="0" quotePrefix="1" applyFont="1" applyFill="1" applyBorder="1" applyAlignment="1">
      <alignment horizontal="center"/>
    </xf>
    <xf numFmtId="0" fontId="39" fillId="9" borderId="0" xfId="0" quotePrefix="1" applyFont="1" applyFill="1" applyAlignment="1">
      <alignment horizontal="center"/>
    </xf>
    <xf numFmtId="0" fontId="39" fillId="9" borderId="9" xfId="0" applyFont="1" applyFill="1" applyBorder="1" applyAlignment="1">
      <alignment horizontal="center"/>
    </xf>
    <xf numFmtId="164" fontId="19" fillId="13" borderId="9" xfId="0" applyNumberFormat="1" applyFont="1" applyFill="1" applyBorder="1" applyAlignment="1">
      <alignment horizontal="center" textRotation="90"/>
    </xf>
    <xf numFmtId="0" fontId="19" fillId="13" borderId="16" xfId="0" applyFont="1" applyFill="1" applyBorder="1" applyAlignment="1">
      <alignment horizontal="center"/>
    </xf>
    <xf numFmtId="0" fontId="19" fillId="13" borderId="21" xfId="0" applyFont="1" applyFill="1" applyBorder="1" applyAlignment="1">
      <alignment horizontal="center"/>
    </xf>
    <xf numFmtId="0" fontId="20" fillId="13" borderId="0" xfId="0" applyFont="1" applyFill="1" applyAlignment="1">
      <alignment horizontal="center" vertical="center"/>
    </xf>
    <xf numFmtId="0" fontId="21" fillId="13" borderId="0" xfId="0" applyFont="1" applyFill="1" applyAlignment="1">
      <alignment horizontal="center" vertical="center"/>
    </xf>
    <xf numFmtId="0" fontId="22" fillId="13" borderId="0" xfId="0" applyFont="1" applyFill="1" applyBorder="1" applyAlignment="1">
      <alignment horizontal="center" vertical="center"/>
    </xf>
    <xf numFmtId="164" fontId="19" fillId="14" borderId="9" xfId="0" applyNumberFormat="1" applyFont="1" applyFill="1" applyBorder="1" applyAlignment="1">
      <alignment horizontal="center" textRotation="90"/>
    </xf>
    <xf numFmtId="0" fontId="34" fillId="0" borderId="0" xfId="0" applyFont="1"/>
    <xf numFmtId="0" fontId="34" fillId="0" borderId="0" xfId="0" applyFont="1" applyFill="1" applyBorder="1"/>
    <xf numFmtId="14" fontId="0" fillId="0" borderId="18" xfId="0" applyNumberFormat="1" applyFill="1" applyBorder="1" applyAlignment="1">
      <alignment horizontal="center" textRotation="90"/>
    </xf>
    <xf numFmtId="0" fontId="19" fillId="15" borderId="16" xfId="0" applyFont="1" applyFill="1" applyBorder="1" applyAlignment="1">
      <alignment horizontal="center"/>
    </xf>
    <xf numFmtId="0" fontId="19" fillId="15" borderId="21" xfId="0" applyFont="1" applyFill="1" applyBorder="1" applyAlignment="1">
      <alignment horizontal="center"/>
    </xf>
    <xf numFmtId="164" fontId="19" fillId="15" borderId="9" xfId="0" applyNumberFormat="1" applyFont="1" applyFill="1" applyBorder="1" applyAlignment="1">
      <alignment horizontal="center" textRotation="90"/>
    </xf>
    <xf numFmtId="14" fontId="0" fillId="13" borderId="0" xfId="0" applyNumberFormat="1" applyFont="1" applyFill="1" applyAlignment="1">
      <alignment horizontal="center" textRotation="90"/>
    </xf>
    <xf numFmtId="0" fontId="39" fillId="13" borderId="0" xfId="0" applyFont="1" applyFill="1" applyBorder="1" applyAlignment="1">
      <alignment horizontal="center"/>
    </xf>
    <xf numFmtId="0" fontId="39" fillId="13" borderId="0" xfId="0" applyFont="1" applyFill="1" applyAlignment="1">
      <alignment horizontal="center"/>
    </xf>
    <xf numFmtId="0" fontId="39" fillId="13" borderId="9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56" fillId="0" borderId="7" xfId="0" applyFont="1" applyFill="1" applyBorder="1" applyAlignment="1">
      <alignment horizontal="left"/>
    </xf>
    <xf numFmtId="0" fontId="56" fillId="12" borderId="21" xfId="0" applyFont="1" applyFill="1" applyBorder="1" applyAlignment="1">
      <alignment horizontal="center"/>
    </xf>
    <xf numFmtId="0" fontId="56" fillId="13" borderId="21" xfId="0" applyFont="1" applyFill="1" applyBorder="1" applyAlignment="1">
      <alignment horizontal="center"/>
    </xf>
    <xf numFmtId="0" fontId="56" fillId="15" borderId="21" xfId="0" applyFont="1" applyFill="1" applyBorder="1" applyAlignment="1">
      <alignment horizontal="center"/>
    </xf>
    <xf numFmtId="0" fontId="56" fillId="0" borderId="21" xfId="0" applyFont="1" applyFill="1" applyBorder="1" applyAlignment="1">
      <alignment horizontal="center"/>
    </xf>
    <xf numFmtId="0" fontId="57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8" fillId="0" borderId="0" xfId="0" applyFont="1"/>
    <xf numFmtId="0" fontId="56" fillId="0" borderId="0" xfId="0" applyFont="1" applyFill="1" applyAlignment="1">
      <alignment horizontal="center"/>
    </xf>
    <xf numFmtId="0" fontId="56" fillId="12" borderId="0" xfId="0" applyFont="1" applyFill="1" applyAlignment="1">
      <alignment horizontal="center" vertical="center"/>
    </xf>
    <xf numFmtId="0" fontId="56" fillId="13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61" fillId="2" borderId="1" xfId="0" applyFont="1" applyFill="1" applyBorder="1" applyAlignment="1">
      <alignment horizontal="left"/>
    </xf>
    <xf numFmtId="0" fontId="61" fillId="0" borderId="1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 indent="5"/>
    </xf>
    <xf numFmtId="0" fontId="62" fillId="0" borderId="1" xfId="0" applyFont="1" applyFill="1" applyBorder="1" applyAlignment="1">
      <alignment vertical="center"/>
    </xf>
    <xf numFmtId="0" fontId="63" fillId="0" borderId="3" xfId="0" applyFont="1" applyFill="1" applyBorder="1" applyAlignment="1">
      <alignment horizontal="center"/>
    </xf>
    <xf numFmtId="0" fontId="62" fillId="0" borderId="0" xfId="0" applyFont="1"/>
    <xf numFmtId="0" fontId="64" fillId="0" borderId="0" xfId="0" applyFont="1" applyAlignment="1">
      <alignment vertical="center"/>
    </xf>
    <xf numFmtId="0" fontId="64" fillId="0" borderId="0" xfId="0" applyFont="1"/>
    <xf numFmtId="0" fontId="62" fillId="0" borderId="0" xfId="0" applyFont="1" applyAlignment="1">
      <alignment vertical="center"/>
    </xf>
    <xf numFmtId="0" fontId="62" fillId="0" borderId="9" xfId="0" applyFont="1" applyBorder="1"/>
    <xf numFmtId="0" fontId="58" fillId="0" borderId="3" xfId="0" applyFont="1" applyFill="1" applyBorder="1" applyAlignment="1">
      <alignment horizontal="center"/>
    </xf>
    <xf numFmtId="0" fontId="62" fillId="10" borderId="7" xfId="0" applyFont="1" applyFill="1" applyBorder="1" applyAlignment="1">
      <alignment horizontal="left"/>
    </xf>
    <xf numFmtId="0" fontId="62" fillId="0" borderId="0" xfId="0" applyFont="1" applyFill="1" applyAlignment="1">
      <alignment horizontal="center"/>
    </xf>
    <xf numFmtId="0" fontId="62" fillId="0" borderId="27" xfId="0" applyFont="1" applyFill="1" applyBorder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Border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58" fillId="10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2" fillId="2" borderId="13" xfId="0" applyFont="1" applyFill="1" applyBorder="1" applyAlignment="1">
      <alignment horizontal="left"/>
    </xf>
    <xf numFmtId="0" fontId="62" fillId="0" borderId="0" xfId="0" applyFont="1" applyFill="1"/>
    <xf numFmtId="0" fontId="66" fillId="2" borderId="13" xfId="0" applyFont="1" applyFill="1" applyBorder="1" applyAlignment="1">
      <alignment horizontal="left"/>
    </xf>
    <xf numFmtId="0" fontId="66" fillId="8" borderId="0" xfId="0" applyFont="1" applyFill="1" applyAlignment="1">
      <alignment horizontal="center"/>
    </xf>
    <xf numFmtId="0" fontId="66" fillId="9" borderId="0" xfId="0" applyFont="1" applyFill="1" applyAlignment="1">
      <alignment horizontal="center"/>
    </xf>
    <xf numFmtId="0" fontId="66" fillId="13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6" fillId="0" borderId="0" xfId="0" applyFont="1"/>
    <xf numFmtId="0" fontId="67" fillId="0" borderId="0" xfId="0" applyFont="1" applyAlignment="1">
      <alignment vertical="center"/>
    </xf>
    <xf numFmtId="0" fontId="66" fillId="8" borderId="0" xfId="0" quotePrefix="1" applyFont="1" applyFill="1" applyAlignment="1">
      <alignment horizontal="center"/>
    </xf>
    <xf numFmtId="0" fontId="66" fillId="0" borderId="0" xfId="0" applyFont="1" applyAlignment="1">
      <alignment vertical="center"/>
    </xf>
    <xf numFmtId="0" fontId="62" fillId="0" borderId="0" xfId="0" applyFont="1" applyFill="1" applyBorder="1" applyAlignment="1">
      <alignment horizontal="right"/>
    </xf>
    <xf numFmtId="0" fontId="62" fillId="0" borderId="0" xfId="0" applyFont="1" applyFill="1" applyBorder="1"/>
    <xf numFmtId="0" fontId="58" fillId="0" borderId="0" xfId="0" applyFont="1" applyFill="1" applyBorder="1"/>
    <xf numFmtId="0" fontId="62" fillId="0" borderId="0" xfId="0" applyFont="1" applyFill="1" applyBorder="1" applyAlignment="1">
      <alignment horizontal="left"/>
    </xf>
    <xf numFmtId="0" fontId="62" fillId="5" borderId="0" xfId="0" applyFont="1" applyFill="1" applyBorder="1"/>
    <xf numFmtId="0" fontId="68" fillId="4" borderId="0" xfId="0" applyFont="1" applyFill="1" applyBorder="1"/>
    <xf numFmtId="0" fontId="62" fillId="7" borderId="0" xfId="0" applyFont="1" applyFill="1" applyBorder="1"/>
    <xf numFmtId="14" fontId="0" fillId="9" borderId="18" xfId="0" applyNumberFormat="1" applyFill="1" applyBorder="1" applyAlignment="1">
      <alignment textRotation="90"/>
    </xf>
    <xf numFmtId="0" fontId="0" fillId="9" borderId="18" xfId="0" applyFill="1" applyBorder="1" applyAlignment="1">
      <alignment textRotation="90"/>
    </xf>
    <xf numFmtId="14" fontId="0" fillId="9" borderId="18" xfId="0" applyNumberFormat="1" applyFill="1" applyBorder="1" applyAlignment="1">
      <alignment textRotation="90" wrapText="1"/>
    </xf>
    <xf numFmtId="14" fontId="0" fillId="9" borderId="18" xfId="0" applyNumberFormat="1" applyFill="1" applyBorder="1" applyAlignment="1">
      <alignment horizontal="center" textRotation="90" wrapText="1"/>
    </xf>
    <xf numFmtId="14" fontId="0" fillId="9" borderId="18" xfId="0" applyNumberFormat="1" applyFill="1" applyBorder="1" applyAlignment="1">
      <alignment horizontal="center" textRotation="90"/>
    </xf>
    <xf numFmtId="0" fontId="0" fillId="9" borderId="0" xfId="0" applyFill="1"/>
    <xf numFmtId="0" fontId="0" fillId="9" borderId="0" xfId="0" applyFill="1" applyBorder="1"/>
    <xf numFmtId="0" fontId="62" fillId="9" borderId="0" xfId="0" applyFont="1" applyFill="1"/>
    <xf numFmtId="0" fontId="0" fillId="9" borderId="9" xfId="0" applyFill="1" applyBorder="1"/>
    <xf numFmtId="14" fontId="0" fillId="0" borderId="18" xfId="0" applyNumberFormat="1" applyFill="1" applyBorder="1" applyAlignment="1">
      <alignment horizontal="center" vertical="center" textRotation="90"/>
    </xf>
    <xf numFmtId="0" fontId="69" fillId="0" borderId="0" xfId="0" applyFont="1" applyFill="1" applyBorder="1" applyAlignment="1">
      <alignment horizontal="right"/>
    </xf>
    <xf numFmtId="0" fontId="0" fillId="0" borderId="18" xfId="0" applyFill="1" applyBorder="1" applyAlignment="1">
      <alignment textRotation="90"/>
    </xf>
    <xf numFmtId="0" fontId="13" fillId="15" borderId="0" xfId="0" applyFont="1" applyFill="1" applyBorder="1"/>
    <xf numFmtId="0" fontId="68" fillId="15" borderId="0" xfId="0" applyFont="1" applyFill="1" applyBorder="1"/>
    <xf numFmtId="0" fontId="62" fillId="0" borderId="0" xfId="0" applyFont="1" applyBorder="1"/>
    <xf numFmtId="0" fontId="62" fillId="0" borderId="28" xfId="0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41" fillId="9" borderId="0" xfId="0" applyFont="1" applyFill="1" applyAlignment="1">
      <alignment horizontal="center" vertical="center"/>
    </xf>
    <xf numFmtId="0" fontId="67" fillId="9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9" fillId="5" borderId="21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vertical="center"/>
    </xf>
    <xf numFmtId="0" fontId="56" fillId="5" borderId="0" xfId="0" applyFont="1" applyFill="1" applyAlignment="1">
      <alignment horizontal="center" vertical="center"/>
    </xf>
    <xf numFmtId="0" fontId="56" fillId="5" borderId="21" xfId="0" applyFont="1" applyFill="1" applyBorder="1" applyAlignment="1">
      <alignment horizontal="center"/>
    </xf>
    <xf numFmtId="0" fontId="57" fillId="5" borderId="0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19" fillId="5" borderId="16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0" fillId="5" borderId="0" xfId="0" applyFill="1"/>
    <xf numFmtId="0" fontId="0" fillId="0" borderId="9" xfId="0" applyBorder="1"/>
    <xf numFmtId="0" fontId="0" fillId="0" borderId="0" xfId="0" applyBorder="1"/>
    <xf numFmtId="0" fontId="0" fillId="0" borderId="28" xfId="0" applyBorder="1"/>
    <xf numFmtId="0" fontId="1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2" xfId="0" applyBorder="1"/>
    <xf numFmtId="0" fontId="0" fillId="0" borderId="1" xfId="0" applyBorder="1"/>
    <xf numFmtId="0" fontId="2" fillId="0" borderId="41" xfId="0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45" xfId="0" applyBorder="1"/>
    <xf numFmtId="0" fontId="0" fillId="0" borderId="43" xfId="0" applyBorder="1"/>
    <xf numFmtId="0" fontId="19" fillId="0" borderId="46" xfId="0" applyFont="1" applyFill="1" applyBorder="1" applyAlignment="1">
      <alignment horizontal="left"/>
    </xf>
    <xf numFmtId="0" fontId="34" fillId="0" borderId="9" xfId="0" applyFont="1" applyBorder="1"/>
    <xf numFmtId="0" fontId="23" fillId="0" borderId="22" xfId="0" applyFont="1" applyFill="1" applyBorder="1" applyAlignment="1">
      <alignment horizontal="center"/>
    </xf>
    <xf numFmtId="0" fontId="19" fillId="3" borderId="15" xfId="0" applyFont="1" applyFill="1" applyBorder="1" applyAlignment="1">
      <alignment horizontal="center"/>
    </xf>
    <xf numFmtId="0" fontId="19" fillId="3" borderId="16" xfId="0" applyFont="1" applyFill="1" applyBorder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3" borderId="23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56" fillId="3" borderId="17" xfId="0" applyFont="1" applyFill="1" applyBorder="1" applyAlignment="1">
      <alignment horizontal="center"/>
    </xf>
    <xf numFmtId="0" fontId="56" fillId="3" borderId="21" xfId="0" applyFont="1" applyFill="1" applyBorder="1" applyAlignment="1">
      <alignment horizontal="center"/>
    </xf>
    <xf numFmtId="0" fontId="0" fillId="3" borderId="0" xfId="0" applyFill="1"/>
    <xf numFmtId="0" fontId="0" fillId="3" borderId="47" xfId="0" applyFill="1" applyBorder="1"/>
    <xf numFmtId="0" fontId="0" fillId="3" borderId="9" xfId="0" applyFill="1" applyBorder="1"/>
    <xf numFmtId="0" fontId="19" fillId="3" borderId="0" xfId="0" applyFont="1" applyFill="1" applyAlignment="1">
      <alignment horizontal="center"/>
    </xf>
    <xf numFmtId="0" fontId="0" fillId="12" borderId="0" xfId="0" applyFill="1"/>
    <xf numFmtId="0" fontId="0" fillId="12" borderId="9" xfId="0" applyFill="1" applyBorder="1"/>
    <xf numFmtId="0" fontId="19" fillId="12" borderId="0" xfId="0" applyFont="1" applyFill="1" applyAlignment="1">
      <alignment horizontal="center"/>
    </xf>
    <xf numFmtId="0" fontId="0" fillId="15" borderId="0" xfId="0" applyFill="1"/>
    <xf numFmtId="0" fontId="0" fillId="15" borderId="9" xfId="0" applyFill="1" applyBorder="1"/>
    <xf numFmtId="0" fontId="19" fillId="15" borderId="0" xfId="0" applyFont="1" applyFill="1" applyAlignment="1">
      <alignment horizontal="center"/>
    </xf>
    <xf numFmtId="0" fontId="0" fillId="13" borderId="0" xfId="0" applyFill="1"/>
    <xf numFmtId="0" fontId="0" fillId="13" borderId="9" xfId="0" applyFill="1" applyBorder="1"/>
    <xf numFmtId="0" fontId="19" fillId="13" borderId="0" xfId="0" applyFont="1" applyFill="1" applyAlignment="1">
      <alignment horizontal="center"/>
    </xf>
    <xf numFmtId="0" fontId="0" fillId="5" borderId="9" xfId="0" applyFill="1" applyBorder="1"/>
    <xf numFmtId="0" fontId="19" fillId="5" borderId="0" xfId="0" applyFont="1" applyFill="1" applyAlignment="1">
      <alignment horizontal="center"/>
    </xf>
    <xf numFmtId="0" fontId="41" fillId="13" borderId="0" xfId="0" applyFont="1" applyFill="1" applyAlignment="1">
      <alignment horizontal="center" vertical="center"/>
    </xf>
    <xf numFmtId="0" fontId="67" fillId="13" borderId="0" xfId="0" applyFont="1" applyFill="1" applyAlignment="1">
      <alignment horizontal="center" vertical="center"/>
    </xf>
    <xf numFmtId="0" fontId="62" fillId="0" borderId="40" xfId="0" applyFont="1" applyFill="1" applyBorder="1"/>
    <xf numFmtId="0" fontId="62" fillId="0" borderId="41" xfId="0" applyFont="1" applyFill="1" applyBorder="1"/>
    <xf numFmtId="0" fontId="62" fillId="0" borderId="42" xfId="0" applyFont="1" applyFill="1" applyBorder="1"/>
    <xf numFmtId="0" fontId="62" fillId="0" borderId="1" xfId="0" applyFont="1" applyFill="1" applyBorder="1"/>
    <xf numFmtId="0" fontId="56" fillId="0" borderId="46" xfId="0" applyFont="1" applyFill="1" applyBorder="1" applyAlignment="1">
      <alignment horizontal="left"/>
    </xf>
    <xf numFmtId="0" fontId="62" fillId="3" borderId="0" xfId="0" applyFont="1" applyFill="1"/>
    <xf numFmtId="0" fontId="62" fillId="12" borderId="0" xfId="0" applyFont="1" applyFill="1"/>
    <xf numFmtId="0" fontId="62" fillId="13" borderId="0" xfId="0" applyFont="1" applyFill="1"/>
    <xf numFmtId="0" fontId="62" fillId="15" borderId="0" xfId="0" applyFont="1" applyFill="1"/>
    <xf numFmtId="0" fontId="62" fillId="5" borderId="0" xfId="0" applyFont="1" applyFill="1"/>
    <xf numFmtId="0" fontId="56" fillId="2" borderId="21" xfId="0" applyFont="1" applyFill="1" applyBorder="1" applyAlignment="1">
      <alignment horizontal="center"/>
    </xf>
    <xf numFmtId="0" fontId="40" fillId="13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14" fontId="19" fillId="13" borderId="0" xfId="0" applyNumberFormat="1" applyFont="1" applyFill="1" applyAlignment="1">
      <alignment horizontal="center" textRotation="90"/>
    </xf>
    <xf numFmtId="0" fontId="20" fillId="13" borderId="0" xfId="0" applyFont="1" applyFill="1" applyBorder="1" applyAlignment="1">
      <alignment horizontal="center" vertical="center"/>
    </xf>
    <xf numFmtId="0" fontId="57" fillId="13" borderId="0" xfId="0" applyFont="1" applyFill="1" applyBorder="1" applyAlignment="1">
      <alignment horizontal="center" vertical="center"/>
    </xf>
    <xf numFmtId="0" fontId="19" fillId="13" borderId="0" xfId="0" applyFont="1" applyFill="1" applyBorder="1" applyAlignment="1">
      <alignment horizontal="center"/>
    </xf>
    <xf numFmtId="0" fontId="19" fillId="13" borderId="9" xfId="0" applyFont="1" applyFill="1" applyBorder="1" applyAlignment="1">
      <alignment horizontal="center"/>
    </xf>
    <xf numFmtId="164" fontId="23" fillId="9" borderId="9" xfId="0" applyNumberFormat="1" applyFont="1" applyFill="1" applyBorder="1" applyAlignment="1">
      <alignment horizontal="center" textRotation="90"/>
    </xf>
    <xf numFmtId="0" fontId="23" fillId="9" borderId="16" xfId="0" applyFont="1" applyFill="1" applyBorder="1" applyAlignment="1">
      <alignment horizontal="center"/>
    </xf>
    <xf numFmtId="0" fontId="23" fillId="9" borderId="21" xfId="0" applyFont="1" applyFill="1" applyBorder="1" applyAlignment="1">
      <alignment horizontal="center"/>
    </xf>
    <xf numFmtId="0" fontId="28" fillId="9" borderId="0" xfId="0" applyFont="1" applyFill="1" applyAlignment="1">
      <alignment horizontal="center" vertical="center"/>
    </xf>
    <xf numFmtId="0" fontId="23" fillId="9" borderId="0" xfId="0" applyFont="1" applyFill="1" applyAlignment="1">
      <alignment horizontal="center" vertical="center"/>
    </xf>
    <xf numFmtId="0" fontId="28" fillId="9" borderId="0" xfId="0" applyFont="1" applyFill="1" applyBorder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56" fillId="9" borderId="21" xfId="0" applyFont="1" applyFill="1" applyBorder="1" applyAlignment="1">
      <alignment horizontal="center"/>
    </xf>
    <xf numFmtId="0" fontId="57" fillId="9" borderId="0" xfId="0" applyFont="1" applyFill="1" applyAlignment="1">
      <alignment horizontal="center" vertical="center"/>
    </xf>
    <xf numFmtId="0" fontId="59" fillId="9" borderId="0" xfId="0" applyFont="1" applyFill="1" applyAlignment="1">
      <alignment horizontal="center" vertical="center"/>
    </xf>
    <xf numFmtId="0" fontId="23" fillId="9" borderId="0" xfId="0" applyFont="1" applyFill="1" applyBorder="1" applyAlignment="1">
      <alignment horizontal="center"/>
    </xf>
    <xf numFmtId="0" fontId="29" fillId="9" borderId="0" xfId="0" applyFont="1" applyFill="1" applyAlignment="1">
      <alignment horizontal="center" vertical="center"/>
    </xf>
    <xf numFmtId="0" fontId="56" fillId="9" borderId="0" xfId="0" applyFont="1" applyFill="1" applyAlignment="1">
      <alignment horizontal="center" vertical="center"/>
    </xf>
    <xf numFmtId="0" fontId="60" fillId="9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30" fillId="9" borderId="0" xfId="0" applyFont="1" applyFill="1" applyAlignment="1">
      <alignment horizontal="center" vertical="center"/>
    </xf>
    <xf numFmtId="0" fontId="16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29" fillId="9" borderId="0" xfId="0" applyFont="1" applyFill="1" applyBorder="1" applyAlignment="1">
      <alignment horizontal="center" vertical="center"/>
    </xf>
    <xf numFmtId="0" fontId="23" fillId="9" borderId="9" xfId="0" applyFont="1" applyFill="1" applyBorder="1" applyAlignment="1">
      <alignment horizontal="center"/>
    </xf>
    <xf numFmtId="0" fontId="19" fillId="9" borderId="0" xfId="0" applyFont="1" applyFill="1" applyAlignment="1">
      <alignment horizontal="center"/>
    </xf>
    <xf numFmtId="164" fontId="23" fillId="15" borderId="9" xfId="0" applyNumberFormat="1" applyFont="1" applyFill="1" applyBorder="1" applyAlignment="1">
      <alignment horizontal="center" textRotation="90"/>
    </xf>
    <xf numFmtId="0" fontId="23" fillId="15" borderId="16" xfId="0" applyFont="1" applyFill="1" applyBorder="1" applyAlignment="1">
      <alignment horizontal="center"/>
    </xf>
    <xf numFmtId="0" fontId="23" fillId="15" borderId="21" xfId="0" applyFont="1" applyFill="1" applyBorder="1" applyAlignment="1">
      <alignment horizontal="center"/>
    </xf>
    <xf numFmtId="0" fontId="23" fillId="15" borderId="48" xfId="0" applyFont="1" applyFill="1" applyBorder="1" applyAlignment="1">
      <alignment horizontal="center"/>
    </xf>
    <xf numFmtId="0" fontId="23" fillId="15" borderId="0" xfId="0" applyFont="1" applyFill="1" applyBorder="1" applyAlignment="1">
      <alignment horizontal="center"/>
    </xf>
    <xf numFmtId="0" fontId="23" fillId="15" borderId="9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Border="1" applyAlignment="1">
      <alignment horizontal="center"/>
    </xf>
    <xf numFmtId="0" fontId="62" fillId="0" borderId="44" xfId="0" applyFont="1" applyBorder="1"/>
    <xf numFmtId="0" fontId="62" fillId="0" borderId="37" xfId="0" applyFont="1" applyBorder="1" applyAlignment="1">
      <alignment horizontal="center"/>
    </xf>
    <xf numFmtId="0" fontId="42" fillId="9" borderId="0" xfId="0" applyFont="1" applyFill="1" applyAlignment="1">
      <alignment horizontal="center" vertical="center"/>
    </xf>
    <xf numFmtId="0" fontId="40" fillId="9" borderId="0" xfId="0" applyFont="1" applyFill="1" applyAlignment="1">
      <alignment horizontal="center" vertical="center"/>
    </xf>
    <xf numFmtId="0" fontId="40" fillId="9" borderId="0" xfId="0" applyFont="1" applyFill="1" applyAlignment="1">
      <alignment horizontal="center"/>
    </xf>
    <xf numFmtId="0" fontId="71" fillId="9" borderId="0" xfId="0" applyFont="1" applyFill="1" applyAlignment="1">
      <alignment horizontal="center" vertical="center"/>
    </xf>
    <xf numFmtId="0" fontId="66" fillId="9" borderId="0" xfId="0" applyFont="1" applyFill="1" applyAlignment="1">
      <alignment horizontal="center" vertical="center"/>
    </xf>
    <xf numFmtId="0" fontId="43" fillId="9" borderId="0" xfId="0" applyFont="1" applyFill="1" applyAlignment="1">
      <alignment horizontal="center" vertical="center"/>
    </xf>
    <xf numFmtId="0" fontId="41" fillId="9" borderId="0" xfId="0" applyFont="1" applyFill="1" applyBorder="1" applyAlignment="1">
      <alignment horizontal="center" vertical="center"/>
    </xf>
    <xf numFmtId="0" fontId="41" fillId="9" borderId="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 wrapText="1"/>
    </xf>
    <xf numFmtId="0" fontId="11" fillId="6" borderId="0" xfId="0" applyFont="1" applyFill="1" applyAlignment="1">
      <alignment horizontal="center" wrapText="1"/>
    </xf>
  </cellXfs>
  <cellStyles count="21"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35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9"/>
  <sheetViews>
    <sheetView zoomScale="90" zoomScaleNormal="90" zoomScalePageLayoutView="90" workbookViewId="0">
      <pane xSplit="1" ySplit="3" topLeftCell="B21" activePane="bottomRight" state="frozen"/>
      <selection pane="topRight" activeCell="B1" sqref="B1"/>
      <selection pane="bottomLeft" activeCell="A4" sqref="A4"/>
      <selection pane="bottomRight" activeCell="N4" sqref="N4:N49"/>
    </sheetView>
  </sheetViews>
  <sheetFormatPr defaultColWidth="8.42578125" defaultRowHeight="15"/>
  <cols>
    <col min="1" max="1" width="24.7109375" style="2" customWidth="1"/>
    <col min="2" max="2" width="13.42578125" style="1" customWidth="1"/>
    <col min="3" max="3" width="12.42578125" style="1" bestFit="1" customWidth="1"/>
    <col min="4" max="4" width="11.85546875" style="1" customWidth="1"/>
    <col min="5" max="5" width="11.42578125" style="1" customWidth="1"/>
    <col min="6" max="6" width="10.28515625" style="1" customWidth="1"/>
    <col min="7" max="9" width="10.42578125" style="1" customWidth="1"/>
    <col min="10" max="10" width="12" style="1" customWidth="1"/>
    <col min="11" max="12" width="10.42578125" style="1" customWidth="1"/>
    <col min="13" max="13" width="12.42578125" style="1" customWidth="1"/>
    <col min="14" max="14" width="12.140625" style="11" bestFit="1" customWidth="1"/>
  </cols>
  <sheetData>
    <row r="1" spans="1:16">
      <c r="A1" s="6" t="s">
        <v>86</v>
      </c>
      <c r="B1" s="9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"/>
    </row>
    <row r="2" spans="1:16" ht="60">
      <c r="A2" s="5"/>
      <c r="B2" s="28" t="s">
        <v>87</v>
      </c>
      <c r="C2" s="162" t="s">
        <v>107</v>
      </c>
      <c r="D2" s="20" t="s">
        <v>140</v>
      </c>
      <c r="E2" s="20" t="s">
        <v>141</v>
      </c>
      <c r="F2" s="20" t="s">
        <v>146</v>
      </c>
      <c r="G2" s="20"/>
      <c r="H2" s="50"/>
      <c r="I2" s="50"/>
      <c r="J2" s="50"/>
      <c r="K2" s="50"/>
      <c r="L2" s="50"/>
      <c r="M2" s="50"/>
      <c r="N2" s="10"/>
    </row>
    <row r="3" spans="1:16">
      <c r="A3" s="5"/>
      <c r="B3" s="89"/>
      <c r="C3" s="90"/>
      <c r="D3" s="90"/>
      <c r="E3" s="90"/>
      <c r="F3" s="90"/>
      <c r="G3" s="90"/>
      <c r="H3" s="91"/>
      <c r="I3" s="91"/>
      <c r="J3" s="91"/>
      <c r="K3" s="91"/>
      <c r="L3" s="91"/>
      <c r="M3" s="91"/>
      <c r="N3" s="10" t="s">
        <v>0</v>
      </c>
    </row>
    <row r="4" spans="1:16">
      <c r="A4" s="4" t="s">
        <v>1</v>
      </c>
      <c r="B4" s="27"/>
      <c r="C4" s="27">
        <v>1</v>
      </c>
      <c r="D4" s="27"/>
      <c r="E4" s="27"/>
      <c r="F4" s="27">
        <v>1</v>
      </c>
      <c r="G4" s="27"/>
      <c r="H4" s="27"/>
      <c r="I4" s="27"/>
      <c r="J4" s="27"/>
      <c r="K4" s="27"/>
      <c r="L4" s="27"/>
      <c r="M4" s="27"/>
      <c r="N4" s="124">
        <f>SUM(B4:M4)</f>
        <v>2</v>
      </c>
    </row>
    <row r="5" spans="1:16">
      <c r="A5" s="4" t="s">
        <v>2</v>
      </c>
      <c r="B5" s="27">
        <v>1</v>
      </c>
      <c r="C5" s="27">
        <v>1</v>
      </c>
      <c r="D5" s="27">
        <v>1</v>
      </c>
      <c r="E5" s="27">
        <v>1</v>
      </c>
      <c r="F5" s="27">
        <v>1</v>
      </c>
      <c r="G5" s="27"/>
      <c r="H5" s="27"/>
      <c r="I5" s="27"/>
      <c r="J5" s="27"/>
      <c r="K5" s="27"/>
      <c r="L5" s="27"/>
      <c r="M5" s="27"/>
      <c r="N5" s="124">
        <f t="shared" ref="N5:N12" si="0">SUM(B5:M5)</f>
        <v>5</v>
      </c>
    </row>
    <row r="6" spans="1:16">
      <c r="A6" s="2" t="s">
        <v>3</v>
      </c>
      <c r="B6" s="27"/>
      <c r="C6" s="27"/>
      <c r="D6" s="27"/>
      <c r="E6" s="27"/>
      <c r="F6" s="27">
        <v>1</v>
      </c>
      <c r="G6" s="27"/>
      <c r="H6" s="27"/>
      <c r="I6" s="27"/>
      <c r="J6" s="27"/>
      <c r="K6" s="27"/>
      <c r="L6" s="27"/>
      <c r="M6" s="27"/>
      <c r="N6" s="124">
        <f t="shared" si="0"/>
        <v>1</v>
      </c>
    </row>
    <row r="7" spans="1:16" ht="15.75">
      <c r="A7" s="2" t="s">
        <v>4</v>
      </c>
      <c r="B7" s="27"/>
      <c r="C7" s="27">
        <v>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124">
        <f t="shared" si="0"/>
        <v>1</v>
      </c>
      <c r="P7" s="51"/>
    </row>
    <row r="8" spans="1:16" ht="15.75">
      <c r="A8" s="2" t="s">
        <v>5</v>
      </c>
      <c r="B8" s="27">
        <v>1</v>
      </c>
      <c r="C8" s="27"/>
      <c r="D8" s="27"/>
      <c r="E8" s="27"/>
      <c r="F8" s="27"/>
      <c r="G8" s="27"/>
      <c r="H8" s="27"/>
      <c r="I8" s="27"/>
      <c r="J8" s="125"/>
      <c r="K8" s="27"/>
      <c r="L8" s="27"/>
      <c r="M8" s="27"/>
      <c r="N8" s="124">
        <f t="shared" si="0"/>
        <v>1</v>
      </c>
      <c r="P8" s="51"/>
    </row>
    <row r="9" spans="1:16" ht="15.75">
      <c r="A9" s="2" t="s">
        <v>6</v>
      </c>
      <c r="B9" s="27"/>
      <c r="C9" s="27"/>
      <c r="D9" s="27"/>
      <c r="E9" s="27">
        <v>1</v>
      </c>
      <c r="F9" s="27"/>
      <c r="G9" s="27"/>
      <c r="H9" s="27"/>
      <c r="I9" s="27"/>
      <c r="J9" s="125"/>
      <c r="K9" s="27"/>
      <c r="L9" s="27"/>
      <c r="M9" s="27"/>
      <c r="N9" s="124">
        <f t="shared" si="0"/>
        <v>1</v>
      </c>
      <c r="P9" s="51"/>
    </row>
    <row r="10" spans="1:16" ht="15.75">
      <c r="A10" s="2" t="s">
        <v>7</v>
      </c>
      <c r="B10" s="27"/>
      <c r="C10" s="27"/>
      <c r="D10" s="27"/>
      <c r="E10" s="27"/>
      <c r="F10" s="27"/>
      <c r="G10" s="27"/>
      <c r="H10" s="27"/>
      <c r="I10" s="27"/>
      <c r="J10" s="125"/>
      <c r="K10" s="27"/>
      <c r="L10" s="27"/>
      <c r="M10" s="27"/>
      <c r="N10" s="124">
        <f t="shared" si="0"/>
        <v>0</v>
      </c>
      <c r="P10" s="51"/>
    </row>
    <row r="11" spans="1:16" ht="15.75">
      <c r="A11" s="2" t="s">
        <v>8</v>
      </c>
      <c r="B11" s="27"/>
      <c r="C11" s="27"/>
      <c r="D11" s="27"/>
      <c r="E11" s="27"/>
      <c r="F11" s="27"/>
      <c r="G11" s="27"/>
      <c r="H11" s="27"/>
      <c r="I11" s="27"/>
      <c r="J11" s="125"/>
      <c r="K11" s="27"/>
      <c r="L11" s="27"/>
      <c r="M11" s="27"/>
      <c r="N11" s="124">
        <f t="shared" si="0"/>
        <v>0</v>
      </c>
      <c r="P11" s="51"/>
    </row>
    <row r="12" spans="1:16" ht="15.75">
      <c r="A12" s="2" t="s">
        <v>9</v>
      </c>
      <c r="B12" s="27">
        <v>1</v>
      </c>
      <c r="C12" s="27">
        <v>1</v>
      </c>
      <c r="D12" s="27"/>
      <c r="E12" s="27">
        <v>1</v>
      </c>
      <c r="F12" s="27"/>
      <c r="G12" s="27"/>
      <c r="H12" s="27"/>
      <c r="I12" s="27"/>
      <c r="J12" s="125"/>
      <c r="K12" s="27"/>
      <c r="L12" s="27"/>
      <c r="M12" s="27"/>
      <c r="N12" s="124">
        <f t="shared" si="0"/>
        <v>3</v>
      </c>
      <c r="P12" s="51"/>
    </row>
    <row r="13" spans="1:16" ht="15.75">
      <c r="A13" s="2" t="s">
        <v>10</v>
      </c>
      <c r="B13" s="27">
        <v>1</v>
      </c>
      <c r="C13" s="27">
        <v>1</v>
      </c>
      <c r="D13" s="27"/>
      <c r="E13" s="27">
        <v>1</v>
      </c>
      <c r="F13" s="27">
        <v>1</v>
      </c>
      <c r="G13" s="92"/>
      <c r="H13" s="92"/>
      <c r="I13" s="92"/>
      <c r="J13" s="125"/>
      <c r="K13" s="27"/>
      <c r="L13" s="27"/>
      <c r="M13" s="27"/>
      <c r="N13" s="124">
        <f t="shared" ref="N13:N26" si="1">SUM(B13:M13)</f>
        <v>4</v>
      </c>
      <c r="P13" s="51"/>
    </row>
    <row r="14" spans="1:16" ht="15.75">
      <c r="A14" s="2" t="s">
        <v>11</v>
      </c>
      <c r="B14" s="27"/>
      <c r="C14" s="27">
        <v>1</v>
      </c>
      <c r="D14" s="27"/>
      <c r="E14" s="27">
        <v>1</v>
      </c>
      <c r="F14" s="27"/>
      <c r="G14" s="92"/>
      <c r="H14" s="92"/>
      <c r="I14" s="92"/>
      <c r="J14" s="125"/>
      <c r="K14" s="95"/>
      <c r="L14" s="95"/>
      <c r="M14" s="27"/>
      <c r="N14" s="124">
        <f t="shared" si="1"/>
        <v>2</v>
      </c>
      <c r="P14" s="51"/>
    </row>
    <row r="15" spans="1:16" ht="15.75">
      <c r="A15" s="2" t="s">
        <v>12</v>
      </c>
      <c r="B15" s="27"/>
      <c r="C15" s="126"/>
      <c r="D15" s="27">
        <v>1</v>
      </c>
      <c r="E15" s="27">
        <v>1</v>
      </c>
      <c r="F15" s="27">
        <v>1</v>
      </c>
      <c r="G15" s="92"/>
      <c r="H15" s="92"/>
      <c r="I15" s="92"/>
      <c r="J15" s="125"/>
      <c r="K15" s="95"/>
      <c r="L15" s="95"/>
      <c r="M15" s="27"/>
      <c r="N15" s="124">
        <f t="shared" si="1"/>
        <v>3</v>
      </c>
      <c r="P15" s="51"/>
    </row>
    <row r="16" spans="1:16" ht="15.75">
      <c r="A16" s="2" t="s">
        <v>13</v>
      </c>
      <c r="B16" s="27">
        <v>1</v>
      </c>
      <c r="C16" s="27">
        <v>1</v>
      </c>
      <c r="D16" s="27"/>
      <c r="E16" s="27">
        <v>1</v>
      </c>
      <c r="F16" s="27">
        <v>1</v>
      </c>
      <c r="G16" s="92"/>
      <c r="H16" s="92"/>
      <c r="I16" s="92"/>
      <c r="J16" s="125"/>
      <c r="K16" s="95"/>
      <c r="L16" s="95"/>
      <c r="M16" s="27"/>
      <c r="N16" s="124">
        <f t="shared" si="1"/>
        <v>4</v>
      </c>
      <c r="P16" s="51"/>
    </row>
    <row r="17" spans="1:17" ht="15.75">
      <c r="A17" s="2" t="s">
        <v>14</v>
      </c>
      <c r="B17" s="27">
        <v>1</v>
      </c>
      <c r="C17" s="27">
        <v>1</v>
      </c>
      <c r="D17" s="27"/>
      <c r="E17" s="27">
        <v>1</v>
      </c>
      <c r="F17" s="27">
        <v>1</v>
      </c>
      <c r="G17" s="92"/>
      <c r="H17" s="92"/>
      <c r="I17" s="92"/>
      <c r="J17" s="125"/>
      <c r="K17" s="95"/>
      <c r="L17" s="95"/>
      <c r="M17" s="27"/>
      <c r="N17" s="124">
        <f t="shared" si="1"/>
        <v>4</v>
      </c>
      <c r="P17" s="51"/>
    </row>
    <row r="18" spans="1:17" ht="15.75">
      <c r="A18" s="2" t="s">
        <v>15</v>
      </c>
      <c r="B18" s="27">
        <v>1</v>
      </c>
      <c r="C18" s="27">
        <v>1</v>
      </c>
      <c r="D18" s="27"/>
      <c r="E18" s="27">
        <v>1</v>
      </c>
      <c r="F18" s="27">
        <v>1</v>
      </c>
      <c r="G18" s="92"/>
      <c r="H18" s="92"/>
      <c r="I18" s="92"/>
      <c r="J18" s="125"/>
      <c r="K18" s="95"/>
      <c r="L18" s="95"/>
      <c r="M18" s="27"/>
      <c r="N18" s="124">
        <f t="shared" si="1"/>
        <v>4</v>
      </c>
      <c r="P18" s="51"/>
    </row>
    <row r="19" spans="1:17" ht="15.75">
      <c r="A19" s="194" t="s">
        <v>116</v>
      </c>
      <c r="B19" s="27"/>
      <c r="C19" s="27"/>
      <c r="D19" s="27"/>
      <c r="E19" s="27"/>
      <c r="F19" s="27">
        <v>1</v>
      </c>
      <c r="G19" s="92"/>
      <c r="H19" s="92"/>
      <c r="I19" s="92"/>
      <c r="J19" s="125"/>
      <c r="K19" s="95"/>
      <c r="L19" s="95"/>
      <c r="M19" s="27"/>
      <c r="N19" s="124">
        <f t="shared" si="1"/>
        <v>1</v>
      </c>
      <c r="P19" s="51"/>
    </row>
    <row r="20" spans="1:17" ht="15.75">
      <c r="A20" s="2" t="s">
        <v>16</v>
      </c>
      <c r="B20" s="27"/>
      <c r="C20" s="27"/>
      <c r="D20" s="27"/>
      <c r="E20" s="27">
        <v>1</v>
      </c>
      <c r="F20" s="27">
        <v>1</v>
      </c>
      <c r="G20" s="92"/>
      <c r="H20" s="92"/>
      <c r="I20" s="92"/>
      <c r="J20" s="125"/>
      <c r="K20" s="95"/>
      <c r="L20" s="95"/>
      <c r="M20" s="27"/>
      <c r="N20" s="124">
        <f t="shared" si="1"/>
        <v>2</v>
      </c>
      <c r="P20" s="51"/>
    </row>
    <row r="21" spans="1:17" ht="15.75">
      <c r="A21" s="2" t="s">
        <v>17</v>
      </c>
      <c r="B21" s="27">
        <v>1</v>
      </c>
      <c r="C21" s="27">
        <v>1</v>
      </c>
      <c r="D21" s="27">
        <v>1</v>
      </c>
      <c r="E21" s="27">
        <v>1</v>
      </c>
      <c r="F21" s="27">
        <v>1</v>
      </c>
      <c r="G21" s="92"/>
      <c r="H21" s="92"/>
      <c r="I21" s="92"/>
      <c r="J21" s="125"/>
      <c r="K21" s="95"/>
      <c r="L21" s="95"/>
      <c r="M21" s="27"/>
      <c r="N21" s="124">
        <f t="shared" si="1"/>
        <v>5</v>
      </c>
      <c r="P21" s="51"/>
    </row>
    <row r="22" spans="1:17" ht="15.75">
      <c r="A22" s="2" t="s">
        <v>70</v>
      </c>
      <c r="B22" s="27">
        <v>1</v>
      </c>
      <c r="C22" s="27">
        <v>1</v>
      </c>
      <c r="D22" s="27"/>
      <c r="E22" s="27">
        <v>1</v>
      </c>
      <c r="F22" s="27">
        <v>1</v>
      </c>
      <c r="G22" s="92"/>
      <c r="H22" s="92"/>
      <c r="I22" s="92"/>
      <c r="J22" s="125"/>
      <c r="K22" s="95"/>
      <c r="L22" s="95"/>
      <c r="M22" s="27"/>
      <c r="N22" s="124">
        <f t="shared" si="1"/>
        <v>4</v>
      </c>
      <c r="P22" s="51"/>
    </row>
    <row r="23" spans="1:17" s="244" customFormat="1" ht="15.75">
      <c r="A23" s="238" t="s">
        <v>18</v>
      </c>
      <c r="B23" s="239"/>
      <c r="C23" s="239"/>
      <c r="D23" s="239"/>
      <c r="E23" s="239"/>
      <c r="F23" s="239"/>
      <c r="G23" s="240"/>
      <c r="H23" s="240"/>
      <c r="I23" s="240"/>
      <c r="J23" s="241"/>
      <c r="K23" s="242"/>
      <c r="L23" s="242"/>
      <c r="M23" s="239"/>
      <c r="N23" s="243">
        <f t="shared" si="1"/>
        <v>0</v>
      </c>
      <c r="P23" s="245"/>
    </row>
    <row r="24" spans="1:17" ht="15.75">
      <c r="A24" s="194" t="s">
        <v>115</v>
      </c>
      <c r="B24" s="27"/>
      <c r="C24" s="27">
        <v>1</v>
      </c>
      <c r="D24" s="27"/>
      <c r="E24" s="27">
        <v>1</v>
      </c>
      <c r="F24" s="27"/>
      <c r="G24" s="92"/>
      <c r="H24" s="92"/>
      <c r="I24" s="92"/>
      <c r="J24" s="125"/>
      <c r="K24" s="95"/>
      <c r="L24" s="95"/>
      <c r="M24" s="27"/>
      <c r="N24" s="124">
        <f t="shared" si="1"/>
        <v>2</v>
      </c>
      <c r="P24" s="51"/>
    </row>
    <row r="25" spans="1:17" ht="15.75">
      <c r="A25" s="2" t="s">
        <v>20</v>
      </c>
      <c r="B25" s="27"/>
      <c r="C25" s="27">
        <v>1</v>
      </c>
      <c r="D25" s="27"/>
      <c r="E25" s="27">
        <v>1</v>
      </c>
      <c r="F25" s="27">
        <v>1</v>
      </c>
      <c r="G25" s="92"/>
      <c r="H25" s="92"/>
      <c r="I25" s="92"/>
      <c r="J25" s="95"/>
      <c r="K25" s="95"/>
      <c r="L25" s="95"/>
      <c r="M25" s="27"/>
      <c r="N25" s="124">
        <f t="shared" si="1"/>
        <v>3</v>
      </c>
      <c r="P25" s="51"/>
    </row>
    <row r="26" spans="1:17" ht="15.75">
      <c r="A26" s="2" t="s">
        <v>19</v>
      </c>
      <c r="B26" s="27"/>
      <c r="C26" s="27">
        <v>1</v>
      </c>
      <c r="D26" s="27"/>
      <c r="E26" s="27"/>
      <c r="F26" s="27"/>
      <c r="G26" s="92"/>
      <c r="H26" s="92"/>
      <c r="I26" s="92"/>
      <c r="J26" s="95"/>
      <c r="K26" s="95"/>
      <c r="L26" s="95"/>
      <c r="M26" s="27"/>
      <c r="N26" s="124">
        <f t="shared" si="1"/>
        <v>1</v>
      </c>
      <c r="P26" s="51"/>
    </row>
    <row r="27" spans="1:17" s="244" customFormat="1" ht="15.75">
      <c r="A27" s="238" t="s">
        <v>21</v>
      </c>
      <c r="B27" s="239">
        <v>1</v>
      </c>
      <c r="C27" s="239">
        <v>1</v>
      </c>
      <c r="D27" s="239">
        <v>1</v>
      </c>
      <c r="E27" s="239"/>
      <c r="F27" s="239">
        <v>1</v>
      </c>
      <c r="G27" s="240"/>
      <c r="H27" s="240"/>
      <c r="I27" s="240"/>
      <c r="J27" s="239"/>
      <c r="K27" s="242"/>
      <c r="L27" s="242"/>
      <c r="M27" s="239"/>
      <c r="N27" s="243">
        <v>2</v>
      </c>
      <c r="P27" s="246"/>
      <c r="Q27" s="247"/>
    </row>
    <row r="28" spans="1:17">
      <c r="A28" s="2" t="s">
        <v>22</v>
      </c>
      <c r="B28" s="27"/>
      <c r="C28" s="27">
        <v>1</v>
      </c>
      <c r="D28" s="27"/>
      <c r="E28" s="27"/>
      <c r="F28" s="27">
        <v>1</v>
      </c>
      <c r="G28" s="92"/>
      <c r="H28" s="92"/>
      <c r="I28" s="92"/>
      <c r="J28" s="27"/>
      <c r="K28" s="27"/>
      <c r="L28" s="27"/>
      <c r="M28" s="27"/>
      <c r="N28" s="124">
        <f t="shared" ref="N28:N51" si="2">SUM(B28:M28)</f>
        <v>2</v>
      </c>
      <c r="Q28" s="85"/>
    </row>
    <row r="29" spans="1:17">
      <c r="A29" s="2" t="s">
        <v>23</v>
      </c>
      <c r="B29" s="27"/>
      <c r="C29" s="27"/>
      <c r="D29" s="27"/>
      <c r="E29" s="27">
        <v>1</v>
      </c>
      <c r="F29" s="27"/>
      <c r="G29" s="92"/>
      <c r="H29" s="92"/>
      <c r="I29" s="92"/>
      <c r="J29" s="27"/>
      <c r="K29" s="27"/>
      <c r="L29" s="27"/>
      <c r="M29" s="27"/>
      <c r="N29" s="124">
        <f t="shared" si="2"/>
        <v>1</v>
      </c>
      <c r="Q29" s="85"/>
    </row>
    <row r="30" spans="1:17">
      <c r="A30" s="2" t="s">
        <v>24</v>
      </c>
      <c r="B30" s="27">
        <v>1</v>
      </c>
      <c r="C30" s="27"/>
      <c r="D30" s="27">
        <v>1</v>
      </c>
      <c r="E30" s="27"/>
      <c r="F30" s="27">
        <v>1</v>
      </c>
      <c r="G30" s="92"/>
      <c r="H30" s="92"/>
      <c r="I30" s="92"/>
      <c r="J30" s="27"/>
      <c r="K30" s="27"/>
      <c r="L30" s="27"/>
      <c r="M30" s="27"/>
      <c r="N30" s="124">
        <f t="shared" si="2"/>
        <v>3</v>
      </c>
      <c r="Q30" s="85"/>
    </row>
    <row r="31" spans="1:17">
      <c r="A31" s="2" t="s">
        <v>25</v>
      </c>
      <c r="B31" s="27"/>
      <c r="C31" s="27">
        <v>1</v>
      </c>
      <c r="D31" s="27"/>
      <c r="E31" s="27"/>
      <c r="F31" s="27"/>
      <c r="G31" s="92"/>
      <c r="H31" s="92"/>
      <c r="I31" s="92"/>
      <c r="J31" s="27"/>
      <c r="K31" s="27"/>
      <c r="L31" s="27"/>
      <c r="M31" s="27"/>
      <c r="N31" s="124">
        <f t="shared" si="2"/>
        <v>1</v>
      </c>
      <c r="Q31" s="85"/>
    </row>
    <row r="32" spans="1:17">
      <c r="A32" s="2" t="s">
        <v>26</v>
      </c>
      <c r="B32" s="27">
        <v>1</v>
      </c>
      <c r="C32" s="27">
        <v>1</v>
      </c>
      <c r="D32" s="27"/>
      <c r="E32" s="27"/>
      <c r="F32" s="27"/>
      <c r="G32" s="92"/>
      <c r="H32" s="92"/>
      <c r="I32" s="92"/>
      <c r="J32" s="27"/>
      <c r="K32" s="27"/>
      <c r="L32" s="27"/>
      <c r="M32" s="27"/>
      <c r="N32" s="124">
        <f t="shared" si="2"/>
        <v>2</v>
      </c>
      <c r="Q32" s="85"/>
    </row>
    <row r="33" spans="1:17">
      <c r="A33" s="2" t="s">
        <v>27</v>
      </c>
      <c r="B33" s="27"/>
      <c r="C33" s="27"/>
      <c r="D33" s="27"/>
      <c r="E33" s="27"/>
      <c r="F33" s="27"/>
      <c r="G33" s="92"/>
      <c r="H33" s="92"/>
      <c r="I33" s="92"/>
      <c r="J33" s="27"/>
      <c r="K33" s="27"/>
      <c r="L33" s="27"/>
      <c r="M33" s="27"/>
      <c r="N33" s="124">
        <f t="shared" si="2"/>
        <v>0</v>
      </c>
      <c r="Q33" s="85"/>
    </row>
    <row r="34" spans="1:17">
      <c r="A34" s="2" t="s">
        <v>71</v>
      </c>
      <c r="B34" s="27">
        <v>1</v>
      </c>
      <c r="C34" s="27">
        <v>1</v>
      </c>
      <c r="D34" s="27">
        <v>1</v>
      </c>
      <c r="E34" s="27">
        <v>1</v>
      </c>
      <c r="F34" s="27">
        <v>1</v>
      </c>
      <c r="G34" s="92"/>
      <c r="H34" s="92"/>
      <c r="I34" s="92"/>
      <c r="J34" s="27"/>
      <c r="K34" s="27"/>
      <c r="L34" s="27"/>
      <c r="M34" s="27"/>
      <c r="N34" s="124">
        <f t="shared" si="2"/>
        <v>5</v>
      </c>
      <c r="Q34" s="85"/>
    </row>
    <row r="35" spans="1:17">
      <c r="A35" s="2" t="s">
        <v>28</v>
      </c>
      <c r="B35" s="27">
        <v>1</v>
      </c>
      <c r="C35" s="27">
        <v>1</v>
      </c>
      <c r="D35" s="27"/>
      <c r="E35" s="27"/>
      <c r="F35" s="27"/>
      <c r="G35" s="92"/>
      <c r="H35" s="92"/>
      <c r="I35" s="92"/>
      <c r="J35" s="27"/>
      <c r="K35" s="27"/>
      <c r="L35" s="27"/>
      <c r="M35" s="27"/>
      <c r="N35" s="124">
        <f t="shared" si="2"/>
        <v>2</v>
      </c>
      <c r="Q35" s="85"/>
    </row>
    <row r="36" spans="1:17">
      <c r="A36" s="2" t="s">
        <v>29</v>
      </c>
      <c r="B36" s="27"/>
      <c r="C36" s="27">
        <v>1</v>
      </c>
      <c r="D36" s="27">
        <v>1</v>
      </c>
      <c r="E36" s="27"/>
      <c r="F36" s="27">
        <v>1</v>
      </c>
      <c r="G36" s="92"/>
      <c r="H36" s="92"/>
      <c r="I36" s="92"/>
      <c r="J36" s="27"/>
      <c r="K36" s="27"/>
      <c r="L36" s="27"/>
      <c r="M36" s="27"/>
      <c r="N36" s="124">
        <f t="shared" si="2"/>
        <v>3</v>
      </c>
      <c r="Q36" s="85"/>
    </row>
    <row r="37" spans="1:17">
      <c r="A37" s="2" t="s">
        <v>30</v>
      </c>
      <c r="B37" s="27">
        <v>1</v>
      </c>
      <c r="C37" s="27">
        <v>1</v>
      </c>
      <c r="D37" s="27">
        <v>1</v>
      </c>
      <c r="E37" s="27"/>
      <c r="F37" s="27">
        <v>1</v>
      </c>
      <c r="G37" s="92"/>
      <c r="H37" s="92"/>
      <c r="I37" s="92"/>
      <c r="J37" s="27"/>
      <c r="K37" s="27"/>
      <c r="L37" s="27"/>
      <c r="M37" s="27"/>
      <c r="N37" s="124">
        <f t="shared" si="2"/>
        <v>4</v>
      </c>
      <c r="Q37" s="85"/>
    </row>
    <row r="38" spans="1:17">
      <c r="A38" s="2" t="s">
        <v>31</v>
      </c>
      <c r="B38" s="27"/>
      <c r="C38" s="27">
        <v>1</v>
      </c>
      <c r="D38" s="27">
        <v>1</v>
      </c>
      <c r="E38" s="27"/>
      <c r="F38" s="27"/>
      <c r="G38" s="92"/>
      <c r="H38" s="92"/>
      <c r="I38" s="92"/>
      <c r="J38" s="27"/>
      <c r="K38" s="27"/>
      <c r="L38" s="27"/>
      <c r="M38" s="27"/>
      <c r="N38" s="124">
        <f t="shared" si="2"/>
        <v>2</v>
      </c>
      <c r="Q38" s="85"/>
    </row>
    <row r="39" spans="1:17">
      <c r="A39" t="s">
        <v>32</v>
      </c>
      <c r="B39" s="27">
        <v>1</v>
      </c>
      <c r="C39" s="27">
        <v>1</v>
      </c>
      <c r="D39" s="27"/>
      <c r="E39" s="27"/>
      <c r="F39" s="27">
        <v>1</v>
      </c>
      <c r="G39" s="92"/>
      <c r="H39" s="92"/>
      <c r="I39" s="92"/>
      <c r="J39" s="27"/>
      <c r="K39" s="27"/>
      <c r="L39" s="27"/>
      <c r="M39" s="27"/>
      <c r="N39" s="124">
        <f t="shared" si="2"/>
        <v>3</v>
      </c>
      <c r="Q39" s="85"/>
    </row>
    <row r="40" spans="1:17">
      <c r="A40" t="s">
        <v>72</v>
      </c>
      <c r="B40" s="154"/>
      <c r="C40" s="155">
        <v>1</v>
      </c>
      <c r="D40" s="155">
        <v>1</v>
      </c>
      <c r="E40" s="155">
        <v>1</v>
      </c>
      <c r="F40" s="155"/>
      <c r="G40" s="155"/>
      <c r="H40" s="155"/>
      <c r="I40" s="155"/>
      <c r="J40" s="155"/>
      <c r="K40" s="155"/>
      <c r="L40" s="155"/>
      <c r="M40" s="155"/>
      <c r="N40" s="124">
        <f>SUM(B40:M40)</f>
        <v>3</v>
      </c>
    </row>
    <row r="41" spans="1:17">
      <c r="A41" t="s">
        <v>33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24">
        <f t="shared" si="2"/>
        <v>0</v>
      </c>
    </row>
    <row r="42" spans="1:17">
      <c r="A42" s="353" t="s">
        <v>69</v>
      </c>
      <c r="B42" s="354"/>
      <c r="C42" s="354"/>
      <c r="D42" s="355"/>
      <c r="E42" s="307">
        <v>1</v>
      </c>
      <c r="F42" s="356"/>
      <c r="G42" s="356"/>
      <c r="H42" s="356"/>
      <c r="I42" s="356"/>
      <c r="J42" s="356"/>
      <c r="K42" s="356"/>
      <c r="L42" s="356"/>
      <c r="M42" s="354"/>
      <c r="N42" s="313">
        <f>SUM(B42:M42)</f>
        <v>1</v>
      </c>
    </row>
    <row r="43" spans="1:17">
      <c r="A43" s="2" t="s">
        <v>35</v>
      </c>
      <c r="B43" s="27"/>
      <c r="C43" s="27"/>
      <c r="D43" s="27">
        <v>1</v>
      </c>
      <c r="E43" s="27"/>
      <c r="F43" s="27">
        <v>1</v>
      </c>
      <c r="G43" s="27"/>
      <c r="H43" s="27"/>
      <c r="I43" s="27"/>
      <c r="J43" s="27"/>
      <c r="K43" s="27"/>
      <c r="L43" s="27"/>
      <c r="M43" s="27"/>
      <c r="N43" s="124">
        <f t="shared" si="2"/>
        <v>2</v>
      </c>
    </row>
    <row r="44" spans="1:17">
      <c r="A44" s="2" t="s">
        <v>36</v>
      </c>
      <c r="B44" s="27"/>
      <c r="C44" s="27">
        <v>1</v>
      </c>
      <c r="D44" s="27">
        <v>1</v>
      </c>
      <c r="E44" s="27"/>
      <c r="F44" s="27"/>
      <c r="G44" s="27"/>
      <c r="H44" s="27"/>
      <c r="I44" s="27"/>
      <c r="J44" s="27"/>
      <c r="K44" s="27"/>
      <c r="L44" s="27"/>
      <c r="M44" s="27"/>
      <c r="N44" s="124">
        <f t="shared" si="2"/>
        <v>2</v>
      </c>
    </row>
    <row r="45" spans="1:17">
      <c r="A45" s="2" t="s">
        <v>37</v>
      </c>
      <c r="B45" s="27"/>
      <c r="C45" s="27">
        <v>1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24">
        <f t="shared" si="2"/>
        <v>1</v>
      </c>
    </row>
    <row r="46" spans="1:17">
      <c r="A46" s="2" t="s">
        <v>38</v>
      </c>
      <c r="B46" s="27"/>
      <c r="C46" s="27"/>
      <c r="D46" s="27">
        <v>1</v>
      </c>
      <c r="E46" s="27"/>
      <c r="F46" s="27"/>
      <c r="G46" s="27"/>
      <c r="H46" s="27"/>
      <c r="I46" s="27"/>
      <c r="J46" s="27"/>
      <c r="K46" s="27"/>
      <c r="L46" s="27"/>
      <c r="M46" s="27"/>
      <c r="N46" s="124">
        <f t="shared" si="2"/>
        <v>1</v>
      </c>
    </row>
    <row r="47" spans="1:17">
      <c r="A47" s="2" t="s">
        <v>39</v>
      </c>
      <c r="B47" s="27">
        <v>1</v>
      </c>
      <c r="C47" s="27">
        <v>1</v>
      </c>
      <c r="D47" s="314"/>
      <c r="E47" s="27"/>
      <c r="F47" s="27"/>
      <c r="G47" s="27"/>
      <c r="H47" s="319"/>
      <c r="I47" s="27"/>
      <c r="J47" s="27"/>
      <c r="K47" s="27"/>
      <c r="L47" s="27"/>
      <c r="M47" s="319"/>
      <c r="N47" s="313">
        <f t="shared" si="2"/>
        <v>2</v>
      </c>
    </row>
    <row r="48" spans="1:17">
      <c r="A48" s="311" t="s">
        <v>40</v>
      </c>
      <c r="B48" s="399">
        <v>1</v>
      </c>
      <c r="C48" s="399">
        <v>1</v>
      </c>
      <c r="D48" s="52">
        <v>1</v>
      </c>
      <c r="E48" s="400">
        <v>1</v>
      </c>
      <c r="F48" s="317"/>
      <c r="G48" s="320"/>
      <c r="H48" s="317"/>
      <c r="I48" s="317"/>
      <c r="J48" s="317"/>
      <c r="K48" s="320"/>
      <c r="L48" s="320"/>
      <c r="M48" s="312"/>
      <c r="N48" s="313">
        <f t="shared" si="2"/>
        <v>4</v>
      </c>
    </row>
    <row r="49" spans="1:27">
      <c r="A49" s="315" t="s">
        <v>41</v>
      </c>
      <c r="B49" s="401">
        <v>1</v>
      </c>
      <c r="C49" s="401">
        <v>1</v>
      </c>
      <c r="D49" s="402">
        <v>1</v>
      </c>
      <c r="E49" s="403">
        <v>1</v>
      </c>
      <c r="F49" s="403">
        <v>1</v>
      </c>
      <c r="G49" s="318"/>
      <c r="H49" s="318"/>
      <c r="I49" s="318"/>
      <c r="J49" s="318"/>
      <c r="K49" s="318"/>
      <c r="L49" s="318"/>
      <c r="M49" s="316"/>
      <c r="N49" s="313">
        <f t="shared" si="2"/>
        <v>5</v>
      </c>
    </row>
    <row r="51" spans="1:27" s="248" customFormat="1">
      <c r="A51" s="404" t="s">
        <v>75</v>
      </c>
      <c r="B51" s="405">
        <v>1</v>
      </c>
      <c r="C51" s="321"/>
      <c r="D51" s="322"/>
      <c r="E51" s="323"/>
      <c r="F51" s="323"/>
      <c r="G51" s="323"/>
      <c r="H51" s="323"/>
      <c r="I51" s="323"/>
      <c r="J51" s="323"/>
      <c r="K51" s="323"/>
      <c r="L51" s="323"/>
      <c r="M51" s="321"/>
      <c r="N51" s="313">
        <f t="shared" si="2"/>
        <v>1</v>
      </c>
    </row>
    <row r="52" spans="1:27" s="292" customFormat="1">
      <c r="B52" s="293"/>
      <c r="C52" s="294"/>
      <c r="D52" s="294"/>
      <c r="E52" s="294"/>
      <c r="F52" s="293"/>
      <c r="G52" s="294"/>
      <c r="H52" s="294"/>
      <c r="I52" s="294"/>
      <c r="J52" s="294"/>
      <c r="K52" s="294"/>
      <c r="L52" s="294"/>
      <c r="M52" s="294"/>
      <c r="N52" s="249">
        <f>SUM(N4:N49)</f>
        <v>104</v>
      </c>
    </row>
    <row r="53" spans="1:27">
      <c r="A53" s="7"/>
      <c r="B53" s="8">
        <f t="shared" ref="B53:M53" si="3">SUM(B4:B51)</f>
        <v>20</v>
      </c>
      <c r="C53" s="8">
        <f t="shared" si="3"/>
        <v>30</v>
      </c>
      <c r="D53" s="8">
        <f t="shared" si="3"/>
        <v>15</v>
      </c>
      <c r="E53" s="8">
        <f t="shared" si="3"/>
        <v>20</v>
      </c>
      <c r="F53" s="8">
        <f t="shared" si="3"/>
        <v>22</v>
      </c>
      <c r="G53" s="8">
        <f t="shared" si="3"/>
        <v>0</v>
      </c>
      <c r="H53" s="8">
        <f t="shared" si="3"/>
        <v>0</v>
      </c>
      <c r="I53" s="8">
        <f t="shared" si="3"/>
        <v>0</v>
      </c>
      <c r="J53" s="8">
        <f t="shared" si="3"/>
        <v>0</v>
      </c>
      <c r="K53" s="8">
        <f t="shared" si="3"/>
        <v>0</v>
      </c>
      <c r="L53" s="8">
        <f t="shared" si="3"/>
        <v>0</v>
      </c>
      <c r="M53" s="8">
        <f t="shared" si="3"/>
        <v>0</v>
      </c>
      <c r="N53" s="11">
        <f>AVERAGE(B53:M53)</f>
        <v>8.9166666666666661</v>
      </c>
      <c r="O53" t="s">
        <v>42</v>
      </c>
    </row>
    <row r="54" spans="1:27">
      <c r="N54" s="295">
        <f>N52/44</f>
        <v>2.3636363636363638</v>
      </c>
      <c r="O54" t="s">
        <v>128</v>
      </c>
    </row>
    <row r="57" spans="1:27">
      <c r="M57" s="1" t="s">
        <v>95</v>
      </c>
      <c r="P57" s="11"/>
    </row>
    <row r="58" spans="1:27">
      <c r="M58" s="11"/>
    </row>
    <row r="59" spans="1:27">
      <c r="AA59" s="310"/>
    </row>
  </sheetData>
  <autoFilter ref="A3:N53" xr:uid="{00000000-0009-0000-0000-000000000000}"/>
  <conditionalFormatting sqref="N51:N52 N4:N49">
    <cfRule type="cellIs" dxfId="34" priority="2" operator="greaterThan">
      <formula>2</formula>
    </cfRule>
    <cfRule type="cellIs" dxfId="33" priority="3" operator="greaterThan">
      <formula>2</formula>
    </cfRule>
    <cfRule type="cellIs" dxfId="32" priority="4" operator="lessThan">
      <formula>1</formula>
    </cfRule>
  </conditionalFormatting>
  <conditionalFormatting sqref="N4:N51">
    <cfRule type="top10" dxfId="31" priority="1" rank="3"/>
  </conditionalFormatting>
  <pageMargins left="0" right="0" top="0.15748031496062992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62"/>
  <sheetViews>
    <sheetView workbookViewId="0">
      <pane xSplit="1" ySplit="3" topLeftCell="B21" activePane="bottomRight" state="frozen"/>
      <selection pane="topRight" activeCell="B1" sqref="B1"/>
      <selection pane="bottomLeft" activeCell="A4" sqref="A4"/>
      <selection pane="bottomRight" activeCell="AK4" sqref="AK4:AK50"/>
    </sheetView>
  </sheetViews>
  <sheetFormatPr defaultColWidth="4.140625" defaultRowHeight="12"/>
  <cols>
    <col min="1" max="1" width="17.5703125" style="77" customWidth="1"/>
    <col min="2" max="2" width="4.28515625" style="60" customWidth="1"/>
    <col min="3" max="4" width="4.5703125" style="60" customWidth="1"/>
    <col min="5" max="5" width="4.140625" style="60" customWidth="1"/>
    <col min="6" max="6" width="4" style="60" customWidth="1"/>
    <col min="7" max="7" width="4.140625" style="60" customWidth="1"/>
    <col min="8" max="8" width="3.5703125" style="60" customWidth="1"/>
    <col min="9" max="9" width="4" style="60" customWidth="1"/>
    <col min="10" max="10" width="4.28515625" style="60" customWidth="1"/>
    <col min="11" max="11" width="4.5703125" style="60" customWidth="1"/>
    <col min="12" max="13" width="3.5703125" style="60" customWidth="1"/>
    <col min="14" max="14" width="3.7109375" style="60" customWidth="1"/>
    <col min="15" max="15" width="4.140625" style="60" customWidth="1"/>
    <col min="16" max="16" width="4" style="65" customWidth="1"/>
    <col min="17" max="17" width="4.42578125" style="60" customWidth="1"/>
    <col min="18" max="18" width="3.85546875" style="60" customWidth="1"/>
    <col min="19" max="20" width="4.42578125" style="60" customWidth="1"/>
    <col min="21" max="21" width="3.28515625" style="60" customWidth="1"/>
    <col min="22" max="22" width="3.5703125" style="60" customWidth="1"/>
    <col min="23" max="23" width="3" style="60" customWidth="1"/>
    <col min="24" max="24" width="4.28515625" style="60" customWidth="1"/>
    <col min="25" max="25" width="3.85546875" style="60" customWidth="1"/>
    <col min="26" max="26" width="4" style="60" customWidth="1"/>
    <col min="27" max="27" width="3" style="60" customWidth="1"/>
    <col min="28" max="28" width="3.42578125" style="65" customWidth="1"/>
    <col min="29" max="29" width="4.85546875" style="65" customWidth="1"/>
    <col min="30" max="30" width="4.42578125" style="65" customWidth="1"/>
    <col min="31" max="31" width="3.5703125" style="65" customWidth="1"/>
    <col min="32" max="32" width="4.85546875" style="65" customWidth="1"/>
    <col min="33" max="33" width="4.140625" style="65" customWidth="1"/>
    <col min="34" max="34" width="4.7109375" style="60" customWidth="1"/>
    <col min="35" max="36" width="4.5703125" style="60" customWidth="1"/>
    <col min="37" max="37" width="4.140625" style="74"/>
    <col min="38" max="16384" width="4.140625" style="60"/>
  </cols>
  <sheetData>
    <row r="1" spans="1:41">
      <c r="A1" s="73" t="s">
        <v>117</v>
      </c>
      <c r="F1" s="104"/>
    </row>
    <row r="2" spans="1:41" hidden="1">
      <c r="A2" s="75" t="s">
        <v>82</v>
      </c>
    </row>
    <row r="3" spans="1:41" s="64" customFormat="1" ht="48" customHeight="1">
      <c r="A3" s="76"/>
      <c r="B3" s="213">
        <v>43376</v>
      </c>
      <c r="C3" s="213">
        <v>43383</v>
      </c>
      <c r="D3" s="213">
        <v>43390</v>
      </c>
      <c r="E3" s="213">
        <v>43397</v>
      </c>
      <c r="F3" s="213">
        <v>43404</v>
      </c>
      <c r="G3" s="189">
        <v>43411</v>
      </c>
      <c r="H3" s="189">
        <v>43418</v>
      </c>
      <c r="I3" s="189">
        <v>43425</v>
      </c>
      <c r="J3" s="189">
        <v>43432</v>
      </c>
      <c r="K3" s="207">
        <v>43439</v>
      </c>
      <c r="L3" s="207">
        <v>43446</v>
      </c>
      <c r="M3" s="207">
        <v>43453</v>
      </c>
      <c r="N3" s="219">
        <v>43460</v>
      </c>
      <c r="O3" s="61">
        <v>43467</v>
      </c>
      <c r="P3" s="66">
        <v>43474</v>
      </c>
      <c r="Q3" s="61">
        <v>43481</v>
      </c>
      <c r="R3" s="61">
        <v>43488</v>
      </c>
      <c r="S3" s="219">
        <v>43495</v>
      </c>
      <c r="T3" s="61">
        <v>43502</v>
      </c>
      <c r="U3" s="61">
        <v>43509</v>
      </c>
      <c r="V3" s="61">
        <v>43516</v>
      </c>
      <c r="W3" s="61">
        <v>43523</v>
      </c>
      <c r="X3" s="367">
        <v>43530</v>
      </c>
      <c r="Y3" s="367">
        <v>43537</v>
      </c>
      <c r="Z3" s="367">
        <v>43544</v>
      </c>
      <c r="AA3" s="367">
        <v>43551</v>
      </c>
      <c r="AB3" s="372">
        <v>43558</v>
      </c>
      <c r="AC3" s="372">
        <v>43565</v>
      </c>
      <c r="AD3" s="372">
        <v>43572</v>
      </c>
      <c r="AE3" s="372">
        <v>43579</v>
      </c>
      <c r="AF3" s="393">
        <v>43586</v>
      </c>
      <c r="AG3" s="66">
        <v>43593</v>
      </c>
      <c r="AH3" s="61">
        <v>43600</v>
      </c>
      <c r="AI3" s="61">
        <v>43607</v>
      </c>
      <c r="AJ3" s="61">
        <v>43614</v>
      </c>
      <c r="AK3" s="181" t="s">
        <v>0</v>
      </c>
    </row>
    <row r="4" spans="1:41" ht="15">
      <c r="A4" s="77" t="s">
        <v>1</v>
      </c>
      <c r="B4" s="327"/>
      <c r="C4" s="328"/>
      <c r="D4" s="328"/>
      <c r="E4" s="328"/>
      <c r="F4" s="328"/>
      <c r="G4" s="190"/>
      <c r="H4" s="190"/>
      <c r="I4" s="190"/>
      <c r="J4" s="190"/>
      <c r="K4" s="208"/>
      <c r="L4" s="208"/>
      <c r="M4" s="208"/>
      <c r="N4" s="217"/>
      <c r="O4" s="62"/>
      <c r="P4" s="67"/>
      <c r="Q4" s="62"/>
      <c r="R4" s="62"/>
      <c r="S4" s="217"/>
      <c r="T4" s="306"/>
      <c r="U4" s="306"/>
      <c r="V4" s="306"/>
      <c r="W4" s="306"/>
      <c r="X4" s="208"/>
      <c r="Y4" s="208"/>
      <c r="Z4" s="208"/>
      <c r="AA4" s="208"/>
      <c r="AB4" s="373"/>
      <c r="AC4" s="373"/>
      <c r="AD4" s="373"/>
      <c r="AE4" s="373"/>
      <c r="AF4" s="394"/>
      <c r="AG4" s="67"/>
      <c r="AH4" s="62"/>
      <c r="AI4" s="62"/>
      <c r="AJ4" s="62"/>
      <c r="AK4" s="214">
        <f t="shared" ref="AK4:AK50" si="0">SUM(B4:AJ4)</f>
        <v>0</v>
      </c>
    </row>
    <row r="5" spans="1:41" ht="15">
      <c r="A5" s="77" t="s">
        <v>2</v>
      </c>
      <c r="B5" s="329">
        <v>1</v>
      </c>
      <c r="C5" s="330">
        <v>1</v>
      </c>
      <c r="D5" s="330">
        <v>1</v>
      </c>
      <c r="E5" s="330"/>
      <c r="F5" s="330"/>
      <c r="G5" s="191">
        <v>1</v>
      </c>
      <c r="H5" s="191">
        <v>1</v>
      </c>
      <c r="I5" s="191"/>
      <c r="J5" s="191"/>
      <c r="K5" s="209">
        <v>1</v>
      </c>
      <c r="L5" s="209"/>
      <c r="M5" s="209">
        <v>1</v>
      </c>
      <c r="N5" s="218"/>
      <c r="O5" s="105"/>
      <c r="P5" s="106">
        <v>1</v>
      </c>
      <c r="Q5" s="105"/>
      <c r="R5" s="105"/>
      <c r="S5" s="218"/>
      <c r="T5" s="299"/>
      <c r="U5" s="299">
        <v>1</v>
      </c>
      <c r="V5" s="299">
        <v>1</v>
      </c>
      <c r="W5" s="299"/>
      <c r="X5" s="209">
        <v>1</v>
      </c>
      <c r="Y5" s="209">
        <v>1</v>
      </c>
      <c r="Z5" s="209">
        <v>1</v>
      </c>
      <c r="AA5" s="209"/>
      <c r="AB5" s="374"/>
      <c r="AC5" s="374"/>
      <c r="AD5" s="374"/>
      <c r="AE5" s="374"/>
      <c r="AF5" s="395"/>
      <c r="AG5" s="106"/>
      <c r="AH5" s="105"/>
      <c r="AI5" s="105"/>
      <c r="AJ5" s="105"/>
      <c r="AK5" s="214">
        <f t="shared" si="0"/>
        <v>13</v>
      </c>
    </row>
    <row r="6" spans="1:41" ht="15">
      <c r="A6" s="77" t="s">
        <v>3</v>
      </c>
      <c r="B6" s="329"/>
      <c r="C6" s="330"/>
      <c r="D6" s="330"/>
      <c r="E6" s="330"/>
      <c r="F6" s="330"/>
      <c r="G6" s="191"/>
      <c r="H6" s="191"/>
      <c r="I6" s="191"/>
      <c r="J6" s="191"/>
      <c r="K6" s="209"/>
      <c r="L6" s="209"/>
      <c r="M6" s="209"/>
      <c r="N6" s="218"/>
      <c r="O6" s="105"/>
      <c r="P6" s="106"/>
      <c r="Q6" s="105"/>
      <c r="R6" s="105"/>
      <c r="S6" s="218"/>
      <c r="T6" s="299"/>
      <c r="U6" s="299"/>
      <c r="V6" s="299"/>
      <c r="W6" s="299"/>
      <c r="X6" s="209"/>
      <c r="Y6" s="209"/>
      <c r="Z6" s="209"/>
      <c r="AA6" s="209"/>
      <c r="AB6" s="374"/>
      <c r="AC6" s="374"/>
      <c r="AD6" s="374"/>
      <c r="AE6" s="374"/>
      <c r="AF6" s="395"/>
      <c r="AG6" s="106"/>
      <c r="AH6" s="105"/>
      <c r="AI6" s="105"/>
      <c r="AJ6" s="105"/>
      <c r="AK6" s="214">
        <f t="shared" si="0"/>
        <v>0</v>
      </c>
    </row>
    <row r="7" spans="1:41" ht="15">
      <c r="A7" s="77" t="s">
        <v>4</v>
      </c>
      <c r="B7" s="331">
        <v>1</v>
      </c>
      <c r="C7" s="332"/>
      <c r="D7" s="330"/>
      <c r="E7" s="330"/>
      <c r="F7" s="330"/>
      <c r="G7" s="191"/>
      <c r="H7" s="191"/>
      <c r="I7" s="191"/>
      <c r="J7" s="191"/>
      <c r="K7" s="209"/>
      <c r="L7" s="209"/>
      <c r="M7" s="209"/>
      <c r="N7" s="218"/>
      <c r="O7" s="105"/>
      <c r="P7" s="106"/>
      <c r="Q7" s="105"/>
      <c r="R7" s="105"/>
      <c r="S7" s="218"/>
      <c r="T7" s="299"/>
      <c r="U7" s="299"/>
      <c r="V7" s="299"/>
      <c r="W7" s="299"/>
      <c r="X7" s="209"/>
      <c r="Y7" s="209"/>
      <c r="Z7" s="209"/>
      <c r="AA7" s="209"/>
      <c r="AB7" s="374"/>
      <c r="AC7" s="374"/>
      <c r="AD7" s="374"/>
      <c r="AE7" s="374"/>
      <c r="AF7" s="395"/>
      <c r="AG7" s="106"/>
      <c r="AH7" s="105"/>
      <c r="AI7" s="105"/>
      <c r="AJ7" s="105"/>
      <c r="AK7" s="214">
        <f t="shared" si="0"/>
        <v>1</v>
      </c>
    </row>
    <row r="8" spans="1:41" ht="15">
      <c r="A8" s="77" t="s">
        <v>5</v>
      </c>
      <c r="B8" s="329"/>
      <c r="C8" s="330"/>
      <c r="D8" s="330"/>
      <c r="E8" s="330"/>
      <c r="F8" s="330"/>
      <c r="G8" s="191"/>
      <c r="H8" s="191"/>
      <c r="I8" s="191"/>
      <c r="J8" s="191"/>
      <c r="K8" s="209"/>
      <c r="L8" s="209"/>
      <c r="M8" s="209"/>
      <c r="N8" s="218"/>
      <c r="O8" s="105"/>
      <c r="P8" s="107"/>
      <c r="Q8" s="105"/>
      <c r="R8" s="105"/>
      <c r="S8" s="218"/>
      <c r="T8" s="299"/>
      <c r="U8" s="299"/>
      <c r="V8" s="299"/>
      <c r="W8" s="299"/>
      <c r="X8" s="209"/>
      <c r="Y8" s="209"/>
      <c r="Z8" s="209"/>
      <c r="AA8" s="209"/>
      <c r="AB8" s="375"/>
      <c r="AC8" s="374"/>
      <c r="AD8" s="374"/>
      <c r="AE8" s="374"/>
      <c r="AF8" s="395"/>
      <c r="AG8" s="106"/>
      <c r="AH8" s="105"/>
      <c r="AI8" s="105"/>
      <c r="AJ8" s="105"/>
      <c r="AK8" s="214">
        <f t="shared" si="0"/>
        <v>0</v>
      </c>
    </row>
    <row r="9" spans="1:41" ht="15">
      <c r="A9" s="77" t="s">
        <v>6</v>
      </c>
      <c r="B9" s="333"/>
      <c r="C9" s="330"/>
      <c r="D9" s="330"/>
      <c r="E9" s="330"/>
      <c r="F9" s="330"/>
      <c r="G9" s="191"/>
      <c r="H9" s="191"/>
      <c r="I9" s="191"/>
      <c r="J9" s="191"/>
      <c r="K9" s="209"/>
      <c r="L9" s="209"/>
      <c r="M9" s="209"/>
      <c r="N9" s="218"/>
      <c r="O9" s="105"/>
      <c r="P9" s="107"/>
      <c r="Q9" s="105"/>
      <c r="R9" s="105"/>
      <c r="S9" s="218"/>
      <c r="T9" s="299"/>
      <c r="U9" s="299"/>
      <c r="V9" s="299"/>
      <c r="W9" s="299"/>
      <c r="X9" s="209"/>
      <c r="Y9" s="209"/>
      <c r="Z9" s="209"/>
      <c r="AA9" s="209"/>
      <c r="AB9" s="375"/>
      <c r="AC9" s="374"/>
      <c r="AD9" s="374"/>
      <c r="AE9" s="374"/>
      <c r="AF9" s="395"/>
      <c r="AG9" s="106"/>
      <c r="AH9" s="105"/>
      <c r="AI9" s="105"/>
      <c r="AJ9" s="105"/>
      <c r="AK9" s="214">
        <f t="shared" si="0"/>
        <v>0</v>
      </c>
    </row>
    <row r="10" spans="1:41" ht="15">
      <c r="A10" s="77" t="s">
        <v>7</v>
      </c>
      <c r="B10" s="329"/>
      <c r="C10" s="330"/>
      <c r="D10" s="330"/>
      <c r="E10" s="330"/>
      <c r="F10" s="330"/>
      <c r="G10" s="191"/>
      <c r="H10" s="191"/>
      <c r="I10" s="191"/>
      <c r="J10" s="191"/>
      <c r="K10" s="209"/>
      <c r="L10" s="209"/>
      <c r="M10" s="209"/>
      <c r="N10" s="218"/>
      <c r="O10" s="186">
        <v>1</v>
      </c>
      <c r="P10" s="107"/>
      <c r="Q10" s="105"/>
      <c r="R10" s="105"/>
      <c r="S10" s="218"/>
      <c r="T10" s="299"/>
      <c r="U10" s="301"/>
      <c r="V10" s="299"/>
      <c r="W10" s="299"/>
      <c r="X10" s="209"/>
      <c r="Y10" s="209"/>
      <c r="Z10" s="209"/>
      <c r="AA10" s="209"/>
      <c r="AB10" s="375"/>
      <c r="AC10" s="374"/>
      <c r="AD10" s="374"/>
      <c r="AE10" s="374"/>
      <c r="AF10" s="395"/>
      <c r="AG10" s="106"/>
      <c r="AH10" s="105"/>
      <c r="AI10" s="105"/>
      <c r="AJ10" s="105"/>
      <c r="AK10" s="214">
        <f t="shared" si="0"/>
        <v>1</v>
      </c>
    </row>
    <row r="11" spans="1:41" ht="15">
      <c r="A11" s="77" t="s">
        <v>8</v>
      </c>
      <c r="B11" s="329"/>
      <c r="C11" s="330"/>
      <c r="D11" s="330"/>
      <c r="E11" s="330"/>
      <c r="F11" s="330"/>
      <c r="G11" s="191"/>
      <c r="H11" s="191"/>
      <c r="I11" s="191"/>
      <c r="J11" s="191"/>
      <c r="K11" s="209"/>
      <c r="L11" s="209"/>
      <c r="M11" s="209"/>
      <c r="N11" s="218"/>
      <c r="O11" s="186"/>
      <c r="P11" s="107"/>
      <c r="Q11" s="105"/>
      <c r="R11" s="105"/>
      <c r="S11" s="218"/>
      <c r="T11" s="299"/>
      <c r="U11" s="301"/>
      <c r="V11" s="299"/>
      <c r="W11" s="299"/>
      <c r="X11" s="209"/>
      <c r="Y11" s="209"/>
      <c r="Z11" s="209"/>
      <c r="AA11" s="209"/>
      <c r="AB11" s="375"/>
      <c r="AC11" s="374"/>
      <c r="AD11" s="374"/>
      <c r="AE11" s="374"/>
      <c r="AF11" s="395"/>
      <c r="AG11" s="106"/>
      <c r="AH11" s="105"/>
      <c r="AI11" s="105"/>
      <c r="AJ11" s="105"/>
      <c r="AK11" s="214">
        <f t="shared" si="0"/>
        <v>0</v>
      </c>
    </row>
    <row r="12" spans="1:41" ht="15">
      <c r="A12" s="77" t="s">
        <v>9</v>
      </c>
      <c r="B12" s="329"/>
      <c r="C12" s="330"/>
      <c r="D12" s="330"/>
      <c r="E12" s="330"/>
      <c r="F12" s="330"/>
      <c r="G12" s="191"/>
      <c r="H12" s="191"/>
      <c r="I12" s="191"/>
      <c r="J12" s="191"/>
      <c r="K12" s="209"/>
      <c r="L12" s="209"/>
      <c r="M12" s="209"/>
      <c r="N12" s="218"/>
      <c r="O12" s="186"/>
      <c r="P12" s="109"/>
      <c r="Q12" s="105"/>
      <c r="R12" s="105"/>
      <c r="S12" s="218"/>
      <c r="T12" s="299"/>
      <c r="U12" s="301"/>
      <c r="V12" s="299"/>
      <c r="W12" s="299"/>
      <c r="X12" s="209"/>
      <c r="Y12" s="209"/>
      <c r="Z12" s="209"/>
      <c r="AA12" s="209"/>
      <c r="AB12" s="376"/>
      <c r="AC12" s="374"/>
      <c r="AD12" s="374"/>
      <c r="AE12" s="374"/>
      <c r="AF12" s="395"/>
      <c r="AG12" s="106"/>
      <c r="AH12" s="105"/>
      <c r="AI12" s="105"/>
      <c r="AJ12" s="105"/>
      <c r="AK12" s="214">
        <f t="shared" si="0"/>
        <v>0</v>
      </c>
      <c r="AO12" s="72"/>
    </row>
    <row r="13" spans="1:41" ht="15">
      <c r="A13" s="77" t="s">
        <v>10</v>
      </c>
      <c r="B13" s="329"/>
      <c r="C13" s="330"/>
      <c r="D13" s="330"/>
      <c r="E13" s="330"/>
      <c r="F13" s="330"/>
      <c r="G13" s="191"/>
      <c r="H13" s="191"/>
      <c r="I13" s="191"/>
      <c r="J13" s="191"/>
      <c r="K13" s="209"/>
      <c r="L13" s="209"/>
      <c r="M13" s="209"/>
      <c r="N13" s="218"/>
      <c r="O13" s="108"/>
      <c r="P13" s="111"/>
      <c r="Q13" s="105"/>
      <c r="R13" s="105"/>
      <c r="S13" s="218"/>
      <c r="T13" s="298"/>
      <c r="U13" s="301"/>
      <c r="V13" s="299"/>
      <c r="W13" s="299"/>
      <c r="X13" s="209"/>
      <c r="Y13" s="209"/>
      <c r="Z13" s="209"/>
      <c r="AA13" s="209"/>
      <c r="AB13" s="376"/>
      <c r="AC13" s="374"/>
      <c r="AD13" s="374"/>
      <c r="AE13" s="374"/>
      <c r="AF13" s="395"/>
      <c r="AG13" s="106"/>
      <c r="AH13" s="105"/>
      <c r="AI13" s="105"/>
      <c r="AJ13" s="105"/>
      <c r="AK13" s="214">
        <f t="shared" si="0"/>
        <v>0</v>
      </c>
    </row>
    <row r="14" spans="1:41" ht="15">
      <c r="A14" s="77" t="s">
        <v>11</v>
      </c>
      <c r="B14" s="329">
        <v>1</v>
      </c>
      <c r="C14" s="330"/>
      <c r="D14" s="330"/>
      <c r="E14" s="330"/>
      <c r="F14" s="330"/>
      <c r="G14" s="191"/>
      <c r="H14" s="191"/>
      <c r="I14" s="191">
        <v>1</v>
      </c>
      <c r="J14" s="191"/>
      <c r="K14" s="209"/>
      <c r="L14" s="209"/>
      <c r="M14" s="209">
        <v>1</v>
      </c>
      <c r="N14" s="218"/>
      <c r="O14" s="105">
        <v>1</v>
      </c>
      <c r="P14" s="109">
        <v>1</v>
      </c>
      <c r="Q14" s="113">
        <v>1</v>
      </c>
      <c r="R14" s="105">
        <v>1</v>
      </c>
      <c r="S14" s="218"/>
      <c r="T14" s="298"/>
      <c r="U14" s="299">
        <v>1</v>
      </c>
      <c r="V14" s="299"/>
      <c r="W14" s="299">
        <v>1</v>
      </c>
      <c r="X14" s="209"/>
      <c r="Y14" s="209"/>
      <c r="Z14" s="209"/>
      <c r="AA14" s="209">
        <v>1</v>
      </c>
      <c r="AB14" s="376"/>
      <c r="AC14" s="374"/>
      <c r="AD14" s="374"/>
      <c r="AE14" s="374"/>
      <c r="AF14" s="395"/>
      <c r="AG14" s="106"/>
      <c r="AH14" s="105"/>
      <c r="AI14" s="105"/>
      <c r="AJ14" s="105"/>
      <c r="AK14" s="214">
        <f t="shared" si="0"/>
        <v>10</v>
      </c>
    </row>
    <row r="15" spans="1:41" ht="15">
      <c r="A15" s="77" t="s">
        <v>12</v>
      </c>
      <c r="B15" s="329">
        <v>1</v>
      </c>
      <c r="C15" s="330">
        <v>1</v>
      </c>
      <c r="D15" s="330">
        <v>1</v>
      </c>
      <c r="E15" s="330">
        <v>1</v>
      </c>
      <c r="F15" s="330">
        <v>1</v>
      </c>
      <c r="G15" s="191">
        <v>1</v>
      </c>
      <c r="H15" s="191">
        <v>1</v>
      </c>
      <c r="I15" s="191">
        <v>1</v>
      </c>
      <c r="J15" s="191"/>
      <c r="K15" s="209">
        <v>1</v>
      </c>
      <c r="L15" s="209">
        <v>1</v>
      </c>
      <c r="M15" s="209"/>
      <c r="N15" s="218"/>
      <c r="O15" s="105">
        <v>1</v>
      </c>
      <c r="P15" s="107">
        <v>1</v>
      </c>
      <c r="Q15" s="113"/>
      <c r="R15" s="105">
        <v>1</v>
      </c>
      <c r="S15" s="218"/>
      <c r="T15" s="298">
        <v>1</v>
      </c>
      <c r="U15" s="299">
        <v>1</v>
      </c>
      <c r="V15" s="299"/>
      <c r="W15" s="299"/>
      <c r="X15" s="209">
        <v>1</v>
      </c>
      <c r="Y15" s="209">
        <v>1</v>
      </c>
      <c r="Z15" s="209">
        <v>1</v>
      </c>
      <c r="AA15" s="209">
        <v>1</v>
      </c>
      <c r="AB15" s="375"/>
      <c r="AC15" s="374"/>
      <c r="AD15" s="374"/>
      <c r="AE15" s="374"/>
      <c r="AF15" s="395"/>
      <c r="AG15" s="106"/>
      <c r="AH15" s="187"/>
      <c r="AI15" s="105"/>
      <c r="AJ15" s="105"/>
      <c r="AK15" s="214">
        <f t="shared" si="0"/>
        <v>19</v>
      </c>
    </row>
    <row r="16" spans="1:41" ht="15">
      <c r="A16" s="77" t="s">
        <v>13</v>
      </c>
      <c r="B16" s="329"/>
      <c r="C16" s="330"/>
      <c r="D16" s="330"/>
      <c r="E16" s="330"/>
      <c r="F16" s="330"/>
      <c r="G16" s="191"/>
      <c r="H16" s="191"/>
      <c r="I16" s="191"/>
      <c r="J16" s="191"/>
      <c r="K16" s="210"/>
      <c r="L16" s="209"/>
      <c r="M16" s="209"/>
      <c r="N16" s="218"/>
      <c r="O16" s="105"/>
      <c r="P16" s="185"/>
      <c r="Q16" s="113"/>
      <c r="R16" s="105"/>
      <c r="S16" s="218"/>
      <c r="T16" s="298"/>
      <c r="U16" s="299"/>
      <c r="V16" s="299"/>
      <c r="W16" s="299"/>
      <c r="X16" s="210"/>
      <c r="Y16" s="209"/>
      <c r="Z16" s="209"/>
      <c r="AA16" s="209"/>
      <c r="AB16" s="377"/>
      <c r="AC16" s="374"/>
      <c r="AD16" s="374"/>
      <c r="AE16" s="374"/>
      <c r="AF16" s="395"/>
      <c r="AG16" s="106"/>
      <c r="AH16" s="187"/>
      <c r="AI16" s="105"/>
      <c r="AJ16" s="105"/>
      <c r="AK16" s="214">
        <f t="shared" si="0"/>
        <v>0</v>
      </c>
    </row>
    <row r="17" spans="1:39" ht="15">
      <c r="A17" s="77" t="s">
        <v>14</v>
      </c>
      <c r="B17" s="329"/>
      <c r="C17" s="330"/>
      <c r="D17" s="330"/>
      <c r="E17" s="330"/>
      <c r="F17" s="330"/>
      <c r="G17" s="191"/>
      <c r="H17" s="191"/>
      <c r="I17" s="192"/>
      <c r="J17" s="191"/>
      <c r="K17" s="210"/>
      <c r="L17" s="209"/>
      <c r="M17" s="209">
        <v>1</v>
      </c>
      <c r="N17" s="218"/>
      <c r="O17" s="112">
        <v>1</v>
      </c>
      <c r="P17" s="185"/>
      <c r="Q17" s="113">
        <v>1</v>
      </c>
      <c r="R17" s="105"/>
      <c r="S17" s="218"/>
      <c r="T17" s="298"/>
      <c r="U17" s="299"/>
      <c r="V17" s="299"/>
      <c r="W17" s="299"/>
      <c r="X17" s="211"/>
      <c r="Y17" s="209"/>
      <c r="Z17" s="209"/>
      <c r="AA17" s="209"/>
      <c r="AB17" s="377"/>
      <c r="AC17" s="374"/>
      <c r="AD17" s="374"/>
      <c r="AE17" s="374"/>
      <c r="AF17" s="395"/>
      <c r="AG17" s="106"/>
      <c r="AH17" s="187"/>
      <c r="AI17" s="105"/>
      <c r="AJ17" s="105"/>
      <c r="AK17" s="214">
        <f t="shared" si="0"/>
        <v>3</v>
      </c>
    </row>
    <row r="18" spans="1:39" ht="15">
      <c r="A18" s="77" t="s">
        <v>15</v>
      </c>
      <c r="B18" s="329">
        <v>1</v>
      </c>
      <c r="C18" s="330"/>
      <c r="D18" s="330">
        <v>1</v>
      </c>
      <c r="E18" s="330"/>
      <c r="F18" s="330">
        <v>1</v>
      </c>
      <c r="G18" s="191">
        <v>1</v>
      </c>
      <c r="H18" s="191">
        <v>1</v>
      </c>
      <c r="I18" s="192">
        <v>1</v>
      </c>
      <c r="J18" s="191"/>
      <c r="K18" s="210">
        <v>1</v>
      </c>
      <c r="L18" s="209">
        <v>1</v>
      </c>
      <c r="M18" s="209"/>
      <c r="N18" s="218"/>
      <c r="O18" s="112"/>
      <c r="P18" s="185"/>
      <c r="Q18" s="113">
        <v>1</v>
      </c>
      <c r="R18" s="105">
        <v>1</v>
      </c>
      <c r="S18" s="218"/>
      <c r="T18" s="298">
        <v>1</v>
      </c>
      <c r="U18" s="299">
        <v>1</v>
      </c>
      <c r="V18" s="299">
        <v>1</v>
      </c>
      <c r="W18" s="299"/>
      <c r="X18" s="368">
        <v>1</v>
      </c>
      <c r="Y18" s="209">
        <v>1</v>
      </c>
      <c r="Z18" s="209"/>
      <c r="AA18" s="209">
        <v>1</v>
      </c>
      <c r="AB18" s="377"/>
      <c r="AC18" s="374"/>
      <c r="AD18" s="374"/>
      <c r="AE18" s="374"/>
      <c r="AF18" s="395"/>
      <c r="AG18" s="106"/>
      <c r="AH18" s="187"/>
      <c r="AI18" s="105"/>
      <c r="AJ18" s="105"/>
      <c r="AK18" s="214">
        <f t="shared" si="0"/>
        <v>16</v>
      </c>
    </row>
    <row r="19" spans="1:39" ht="15">
      <c r="A19" s="195" t="s">
        <v>116</v>
      </c>
      <c r="B19" s="329"/>
      <c r="C19" s="330"/>
      <c r="D19" s="330"/>
      <c r="E19" s="330"/>
      <c r="F19" s="330"/>
      <c r="G19" s="191"/>
      <c r="H19" s="191"/>
      <c r="I19" s="192"/>
      <c r="J19" s="191"/>
      <c r="K19" s="210"/>
      <c r="L19" s="209"/>
      <c r="M19" s="209"/>
      <c r="N19" s="218"/>
      <c r="O19" s="112"/>
      <c r="P19" s="185"/>
      <c r="Q19" s="113"/>
      <c r="R19" s="105"/>
      <c r="S19" s="218"/>
      <c r="T19" s="298"/>
      <c r="U19" s="299"/>
      <c r="V19" s="299"/>
      <c r="W19" s="300"/>
      <c r="X19" s="368"/>
      <c r="Y19" s="209"/>
      <c r="Z19" s="209"/>
      <c r="AA19" s="209">
        <v>1</v>
      </c>
      <c r="AB19" s="377"/>
      <c r="AC19" s="374"/>
      <c r="AD19" s="374"/>
      <c r="AE19" s="374"/>
      <c r="AF19" s="395"/>
      <c r="AG19" s="106"/>
      <c r="AH19" s="187"/>
      <c r="AI19" s="105"/>
      <c r="AJ19" s="105"/>
      <c r="AK19" s="214">
        <f t="shared" si="0"/>
        <v>1</v>
      </c>
    </row>
    <row r="20" spans="1:39" ht="15">
      <c r="A20" s="77" t="s">
        <v>16</v>
      </c>
      <c r="B20" s="329">
        <v>1</v>
      </c>
      <c r="C20" s="330"/>
      <c r="D20" s="330">
        <v>1</v>
      </c>
      <c r="E20" s="330">
        <v>1</v>
      </c>
      <c r="F20" s="330">
        <v>1</v>
      </c>
      <c r="G20" s="191">
        <v>1</v>
      </c>
      <c r="H20" s="191">
        <v>1</v>
      </c>
      <c r="I20" s="192">
        <v>1</v>
      </c>
      <c r="J20" s="191">
        <v>1</v>
      </c>
      <c r="K20" s="210">
        <v>1</v>
      </c>
      <c r="L20" s="209"/>
      <c r="M20" s="209">
        <v>1</v>
      </c>
      <c r="N20" s="218"/>
      <c r="O20" s="112">
        <v>1</v>
      </c>
      <c r="P20" s="107">
        <v>1</v>
      </c>
      <c r="Q20" s="114">
        <v>1</v>
      </c>
      <c r="R20" s="105">
        <v>1</v>
      </c>
      <c r="S20" s="218"/>
      <c r="T20" s="298">
        <v>1</v>
      </c>
      <c r="U20" s="299"/>
      <c r="V20" s="299"/>
      <c r="W20" s="301"/>
      <c r="X20" s="368">
        <v>1</v>
      </c>
      <c r="Y20" s="209">
        <v>1</v>
      </c>
      <c r="Z20" s="209">
        <v>1</v>
      </c>
      <c r="AA20" s="209">
        <v>1</v>
      </c>
      <c r="AB20" s="377"/>
      <c r="AC20" s="374"/>
      <c r="AD20" s="374"/>
      <c r="AE20" s="374"/>
      <c r="AF20" s="395"/>
      <c r="AG20" s="106"/>
      <c r="AH20" s="105"/>
      <c r="AI20" s="105"/>
      <c r="AJ20" s="105"/>
      <c r="AK20" s="214">
        <f t="shared" si="0"/>
        <v>19</v>
      </c>
      <c r="AM20" s="80"/>
    </row>
    <row r="21" spans="1:39" ht="15">
      <c r="A21" s="77" t="s">
        <v>17</v>
      </c>
      <c r="B21" s="329"/>
      <c r="C21" s="330"/>
      <c r="D21" s="330"/>
      <c r="E21" s="330"/>
      <c r="F21" s="330"/>
      <c r="G21" s="191"/>
      <c r="H21" s="191"/>
      <c r="I21" s="192"/>
      <c r="J21" s="191"/>
      <c r="K21" s="210"/>
      <c r="L21" s="209"/>
      <c r="M21" s="209"/>
      <c r="N21" s="218"/>
      <c r="O21" s="112"/>
      <c r="P21" s="107"/>
      <c r="Q21" s="110"/>
      <c r="R21" s="105"/>
      <c r="S21" s="218"/>
      <c r="T21" s="298"/>
      <c r="U21" s="299"/>
      <c r="V21" s="299"/>
      <c r="W21" s="301"/>
      <c r="X21" s="368"/>
      <c r="Y21" s="209"/>
      <c r="Z21" s="209"/>
      <c r="AA21" s="209"/>
      <c r="AB21" s="377"/>
      <c r="AC21" s="375"/>
      <c r="AD21" s="374"/>
      <c r="AE21" s="374"/>
      <c r="AF21" s="395"/>
      <c r="AG21" s="187"/>
      <c r="AH21" s="105"/>
      <c r="AI21" s="105"/>
      <c r="AJ21" s="105"/>
      <c r="AK21" s="214">
        <f t="shared" si="0"/>
        <v>0</v>
      </c>
      <c r="AM21" s="80"/>
    </row>
    <row r="22" spans="1:39" ht="15">
      <c r="A22" s="77" t="s">
        <v>70</v>
      </c>
      <c r="B22" s="329"/>
      <c r="C22" s="330">
        <v>1</v>
      </c>
      <c r="D22" s="330"/>
      <c r="E22" s="330"/>
      <c r="F22" s="330"/>
      <c r="G22" s="191"/>
      <c r="H22" s="191"/>
      <c r="I22" s="192"/>
      <c r="J22" s="191"/>
      <c r="K22" s="211"/>
      <c r="L22" s="209"/>
      <c r="M22" s="209"/>
      <c r="N22" s="218"/>
      <c r="O22" s="112"/>
      <c r="P22" s="106"/>
      <c r="Q22" s="114"/>
      <c r="R22" s="105"/>
      <c r="S22" s="218"/>
      <c r="T22" s="298">
        <v>1</v>
      </c>
      <c r="U22" s="299"/>
      <c r="V22" s="299"/>
      <c r="W22" s="301"/>
      <c r="X22" s="368"/>
      <c r="Y22" s="209"/>
      <c r="Z22" s="209"/>
      <c r="AA22" s="209"/>
      <c r="AB22" s="374"/>
      <c r="AC22" s="375"/>
      <c r="AD22" s="378"/>
      <c r="AE22" s="374"/>
      <c r="AF22" s="395"/>
      <c r="AG22" s="187"/>
      <c r="AH22" s="105"/>
      <c r="AI22" s="105"/>
      <c r="AJ22" s="105"/>
      <c r="AK22" s="214">
        <f t="shared" si="0"/>
        <v>2</v>
      </c>
      <c r="AM22" s="80"/>
    </row>
    <row r="23" spans="1:39" s="233" customFormat="1" ht="15">
      <c r="A23" s="225" t="s">
        <v>18</v>
      </c>
      <c r="B23" s="334"/>
      <c r="C23" s="335"/>
      <c r="D23" s="335"/>
      <c r="E23" s="335"/>
      <c r="F23" s="335"/>
      <c r="G23" s="226"/>
      <c r="H23" s="226"/>
      <c r="I23" s="234"/>
      <c r="J23" s="226"/>
      <c r="K23" s="235"/>
      <c r="L23" s="227"/>
      <c r="M23" s="227"/>
      <c r="N23" s="228"/>
      <c r="O23" s="230"/>
      <c r="P23" s="229"/>
      <c r="Q23" s="231"/>
      <c r="R23" s="229"/>
      <c r="S23" s="228"/>
      <c r="T23" s="302"/>
      <c r="U23" s="303"/>
      <c r="V23" s="303"/>
      <c r="W23" s="304"/>
      <c r="X23" s="369"/>
      <c r="Y23" s="227"/>
      <c r="Z23" s="227"/>
      <c r="AA23" s="227"/>
      <c r="AB23" s="379"/>
      <c r="AC23" s="380"/>
      <c r="AD23" s="381"/>
      <c r="AE23" s="379"/>
      <c r="AF23" s="228"/>
      <c r="AG23" s="236"/>
      <c r="AH23" s="229"/>
      <c r="AI23" s="229"/>
      <c r="AJ23" s="229"/>
      <c r="AK23" s="232">
        <f t="shared" si="0"/>
        <v>0</v>
      </c>
      <c r="AM23" s="237"/>
    </row>
    <row r="24" spans="1:39" ht="15">
      <c r="A24" s="195" t="s">
        <v>115</v>
      </c>
      <c r="B24" s="329"/>
      <c r="C24" s="330"/>
      <c r="D24" s="330"/>
      <c r="E24" s="330"/>
      <c r="F24" s="330"/>
      <c r="G24" s="191"/>
      <c r="H24" s="191"/>
      <c r="I24" s="193"/>
      <c r="J24" s="191"/>
      <c r="K24" s="212"/>
      <c r="L24" s="209"/>
      <c r="M24" s="209"/>
      <c r="N24" s="218"/>
      <c r="O24" s="107"/>
      <c r="P24" s="106"/>
      <c r="Q24" s="113"/>
      <c r="R24" s="105"/>
      <c r="S24" s="218"/>
      <c r="T24" s="305"/>
      <c r="U24" s="299"/>
      <c r="V24" s="299"/>
      <c r="W24" s="301"/>
      <c r="X24" s="368"/>
      <c r="Y24" s="209"/>
      <c r="Z24" s="209"/>
      <c r="AA24" s="209"/>
      <c r="AB24" s="374"/>
      <c r="AC24" s="375"/>
      <c r="AD24" s="378"/>
      <c r="AE24" s="382"/>
      <c r="AF24" s="395"/>
      <c r="AG24" s="187"/>
      <c r="AH24" s="105"/>
      <c r="AI24" s="105"/>
      <c r="AJ24" s="105"/>
      <c r="AK24" s="214">
        <f t="shared" si="0"/>
        <v>0</v>
      </c>
      <c r="AM24" s="80"/>
    </row>
    <row r="25" spans="1:39" ht="15">
      <c r="A25" s="77" t="s">
        <v>20</v>
      </c>
      <c r="B25" s="336"/>
      <c r="C25" s="336"/>
      <c r="D25" s="336">
        <v>1</v>
      </c>
      <c r="E25" s="336"/>
      <c r="F25" s="336"/>
      <c r="G25" s="340"/>
      <c r="H25" s="340"/>
      <c r="I25" s="340"/>
      <c r="J25" s="340"/>
      <c r="K25" s="346"/>
      <c r="L25" s="346"/>
      <c r="M25" s="346"/>
      <c r="N25" s="343"/>
      <c r="O25"/>
      <c r="P25"/>
      <c r="Q25"/>
      <c r="R25"/>
      <c r="S25" s="343"/>
      <c r="T25" s="309"/>
      <c r="U25" s="309"/>
      <c r="V25" s="309"/>
      <c r="W25" s="309"/>
      <c r="X25" s="209"/>
      <c r="Y25" s="209"/>
      <c r="Z25" s="209"/>
      <c r="AA25" s="209"/>
      <c r="AB25" s="374"/>
      <c r="AC25" s="375"/>
      <c r="AD25" s="378"/>
      <c r="AE25" s="383"/>
      <c r="AF25" s="395"/>
      <c r="AG25" s="187"/>
      <c r="AH25" s="105"/>
      <c r="AI25" s="105"/>
      <c r="AJ25" s="105"/>
      <c r="AK25" s="214">
        <f t="shared" si="0"/>
        <v>1</v>
      </c>
    </row>
    <row r="26" spans="1:39" ht="15">
      <c r="A26" s="77" t="s">
        <v>19</v>
      </c>
      <c r="B26" s="336"/>
      <c r="C26" s="336">
        <v>1</v>
      </c>
      <c r="D26" s="336"/>
      <c r="E26" s="336">
        <v>1</v>
      </c>
      <c r="F26" s="336">
        <v>1</v>
      </c>
      <c r="G26" s="340">
        <v>1</v>
      </c>
      <c r="H26" s="340">
        <v>1</v>
      </c>
      <c r="I26" s="340">
        <v>1</v>
      </c>
      <c r="J26" s="340">
        <v>1</v>
      </c>
      <c r="K26" s="346">
        <v>1</v>
      </c>
      <c r="L26" s="346">
        <v>1</v>
      </c>
      <c r="M26" s="346">
        <v>1</v>
      </c>
      <c r="N26" s="343"/>
      <c r="O26"/>
      <c r="P26">
        <v>1</v>
      </c>
      <c r="Q26"/>
      <c r="R26">
        <v>1</v>
      </c>
      <c r="S26" s="343"/>
      <c r="T26" s="309"/>
      <c r="U26" s="309">
        <v>1</v>
      </c>
      <c r="V26" s="309">
        <v>1</v>
      </c>
      <c r="W26" s="309"/>
      <c r="X26" s="209"/>
      <c r="Y26" s="209"/>
      <c r="Z26" s="209"/>
      <c r="AA26" s="209"/>
      <c r="AB26" s="374"/>
      <c r="AC26" s="376"/>
      <c r="AD26" s="378"/>
      <c r="AE26" s="383"/>
      <c r="AF26" s="395"/>
      <c r="AG26" s="106"/>
      <c r="AH26" s="105"/>
      <c r="AI26" s="105"/>
      <c r="AJ26" s="105"/>
      <c r="AK26" s="214">
        <f t="shared" si="0"/>
        <v>14</v>
      </c>
    </row>
    <row r="27" spans="1:39" s="233" customFormat="1" ht="15">
      <c r="A27" s="225" t="s">
        <v>21</v>
      </c>
      <c r="B27" s="336"/>
      <c r="C27" s="336"/>
      <c r="D27" s="336"/>
      <c r="E27" s="336"/>
      <c r="F27" s="336"/>
      <c r="G27" s="340"/>
      <c r="H27" s="340"/>
      <c r="I27" s="340"/>
      <c r="J27" s="340"/>
      <c r="K27" s="346"/>
      <c r="L27" s="346"/>
      <c r="M27" s="346"/>
      <c r="N27" s="343"/>
      <c r="O27"/>
      <c r="P27"/>
      <c r="Q27"/>
      <c r="R27"/>
      <c r="S27" s="343"/>
      <c r="T27" s="309">
        <v>1</v>
      </c>
      <c r="U27" s="309"/>
      <c r="V27" s="309"/>
      <c r="W27" s="309"/>
      <c r="X27" s="227">
        <v>1</v>
      </c>
      <c r="Y27" s="227"/>
      <c r="Z27" s="227"/>
      <c r="AA27" s="227">
        <v>1</v>
      </c>
      <c r="AB27" s="379"/>
      <c r="AC27" s="384"/>
      <c r="AD27" s="381"/>
      <c r="AE27" s="385"/>
      <c r="AF27" s="228"/>
      <c r="AG27" s="229"/>
      <c r="AH27" s="229"/>
      <c r="AI27" s="229"/>
      <c r="AJ27" s="229"/>
      <c r="AK27" s="232">
        <f t="shared" si="0"/>
        <v>3</v>
      </c>
    </row>
    <row r="28" spans="1:39" ht="15">
      <c r="A28" s="77" t="s">
        <v>22</v>
      </c>
      <c r="B28" s="336"/>
      <c r="C28" s="336"/>
      <c r="D28" s="336"/>
      <c r="E28" s="336"/>
      <c r="F28" s="336"/>
      <c r="G28" s="340"/>
      <c r="H28" s="340"/>
      <c r="I28" s="340"/>
      <c r="J28" s="340"/>
      <c r="K28" s="346"/>
      <c r="L28" s="346"/>
      <c r="M28" s="346"/>
      <c r="N28" s="343"/>
      <c r="O28"/>
      <c r="P28">
        <v>1</v>
      </c>
      <c r="Q28"/>
      <c r="R28"/>
      <c r="S28" s="343"/>
      <c r="T28" s="309"/>
      <c r="U28" s="309"/>
      <c r="V28" s="309"/>
      <c r="W28" s="309"/>
      <c r="X28" s="209"/>
      <c r="Y28" s="209">
        <v>1</v>
      </c>
      <c r="Z28" s="209"/>
      <c r="AA28" s="209"/>
      <c r="AB28" s="374"/>
      <c r="AC28" s="376"/>
      <c r="AD28" s="386"/>
      <c r="AE28" s="383"/>
      <c r="AF28" s="395"/>
      <c r="AG28" s="106"/>
      <c r="AH28" s="105"/>
      <c r="AI28" s="105"/>
      <c r="AJ28" s="105"/>
      <c r="AK28" s="214">
        <f t="shared" si="0"/>
        <v>2</v>
      </c>
    </row>
    <row r="29" spans="1:39" ht="15">
      <c r="A29" s="77" t="s">
        <v>23</v>
      </c>
      <c r="B29" s="336">
        <v>1</v>
      </c>
      <c r="C29" s="336">
        <v>1</v>
      </c>
      <c r="D29" s="336"/>
      <c r="E29" s="336">
        <v>1</v>
      </c>
      <c r="F29" s="336"/>
      <c r="G29" s="340"/>
      <c r="H29" s="340">
        <v>1</v>
      </c>
      <c r="I29" s="340">
        <v>1</v>
      </c>
      <c r="J29" s="340">
        <v>1</v>
      </c>
      <c r="K29" s="346">
        <v>1</v>
      </c>
      <c r="L29" s="346"/>
      <c r="M29" s="346">
        <v>1</v>
      </c>
      <c r="N29" s="343"/>
      <c r="O29">
        <v>1</v>
      </c>
      <c r="P29"/>
      <c r="Q29">
        <v>1</v>
      </c>
      <c r="R29">
        <v>1</v>
      </c>
      <c r="S29" s="343"/>
      <c r="T29" s="309">
        <v>1</v>
      </c>
      <c r="U29" s="309">
        <v>1</v>
      </c>
      <c r="V29" s="309">
        <v>1</v>
      </c>
      <c r="W29" s="309"/>
      <c r="X29" s="209">
        <v>1</v>
      </c>
      <c r="Y29" s="209">
        <v>1</v>
      </c>
      <c r="Z29" s="209">
        <v>1</v>
      </c>
      <c r="AA29" s="209"/>
      <c r="AB29" s="374"/>
      <c r="AC29" s="377"/>
      <c r="AD29" s="378"/>
      <c r="AE29" s="387"/>
      <c r="AF29" s="395"/>
      <c r="AG29" s="106"/>
      <c r="AH29" s="105"/>
      <c r="AI29" s="105"/>
      <c r="AJ29" s="105"/>
      <c r="AK29" s="214">
        <f t="shared" si="0"/>
        <v>17</v>
      </c>
    </row>
    <row r="30" spans="1:39" ht="15">
      <c r="A30" s="77" t="s">
        <v>24</v>
      </c>
      <c r="B30" s="336"/>
      <c r="C30" s="336"/>
      <c r="D30" s="336"/>
      <c r="E30" s="336"/>
      <c r="F30" s="336"/>
      <c r="G30" s="340"/>
      <c r="H30" s="340"/>
      <c r="I30" s="340"/>
      <c r="J30" s="340"/>
      <c r="K30" s="346"/>
      <c r="L30" s="346"/>
      <c r="M30" s="346"/>
      <c r="N30" s="343"/>
      <c r="O30"/>
      <c r="P30"/>
      <c r="Q30"/>
      <c r="R30"/>
      <c r="S30" s="343"/>
      <c r="T30" s="309"/>
      <c r="U30" s="309"/>
      <c r="V30" s="309"/>
      <c r="W30" s="309"/>
      <c r="X30" s="209"/>
      <c r="Y30" s="209"/>
      <c r="Z30" s="209"/>
      <c r="AA30" s="209"/>
      <c r="AB30" s="374"/>
      <c r="AC30" s="377"/>
      <c r="AD30" s="388"/>
      <c r="AE30" s="387"/>
      <c r="AF30" s="395"/>
      <c r="AG30" s="106"/>
      <c r="AH30" s="105"/>
      <c r="AI30" s="105"/>
      <c r="AJ30" s="105"/>
      <c r="AK30" s="214">
        <f t="shared" si="0"/>
        <v>0</v>
      </c>
    </row>
    <row r="31" spans="1:39" ht="15">
      <c r="A31" s="77" t="s">
        <v>25</v>
      </c>
      <c r="B31" s="336"/>
      <c r="C31" s="336"/>
      <c r="D31" s="336">
        <v>1</v>
      </c>
      <c r="E31" s="336"/>
      <c r="F31" s="336"/>
      <c r="G31" s="340"/>
      <c r="H31" s="340"/>
      <c r="I31" s="340"/>
      <c r="J31" s="340"/>
      <c r="K31" s="346"/>
      <c r="L31" s="346"/>
      <c r="M31" s="346">
        <v>1</v>
      </c>
      <c r="N31" s="343"/>
      <c r="O31"/>
      <c r="P31"/>
      <c r="Q31"/>
      <c r="R31"/>
      <c r="S31" s="343"/>
      <c r="T31" s="309"/>
      <c r="U31" s="309"/>
      <c r="V31" s="309"/>
      <c r="W31" s="309"/>
      <c r="X31" s="209"/>
      <c r="Y31" s="209"/>
      <c r="Z31" s="209">
        <v>1</v>
      </c>
      <c r="AA31" s="209"/>
      <c r="AB31" s="374"/>
      <c r="AC31" s="377"/>
      <c r="AD31" s="388"/>
      <c r="AE31" s="389"/>
      <c r="AF31" s="395"/>
      <c r="AG31" s="106"/>
      <c r="AH31" s="105"/>
      <c r="AI31" s="105"/>
      <c r="AJ31" s="105"/>
      <c r="AK31" s="214">
        <f t="shared" si="0"/>
        <v>3</v>
      </c>
    </row>
    <row r="32" spans="1:39" ht="15">
      <c r="A32" s="77" t="s">
        <v>26</v>
      </c>
      <c r="B32" s="336"/>
      <c r="C32" s="336"/>
      <c r="D32" s="336"/>
      <c r="E32" s="336">
        <v>1</v>
      </c>
      <c r="F32" s="336"/>
      <c r="G32" s="340"/>
      <c r="H32" s="340"/>
      <c r="I32" s="340"/>
      <c r="J32" s="340"/>
      <c r="K32" s="346"/>
      <c r="L32" s="346"/>
      <c r="M32" s="346"/>
      <c r="N32" s="343"/>
      <c r="O32"/>
      <c r="P32"/>
      <c r="Q32"/>
      <c r="R32"/>
      <c r="S32" s="343"/>
      <c r="T32" s="309"/>
      <c r="U32" s="309"/>
      <c r="V32" s="309"/>
      <c r="W32" s="309"/>
      <c r="X32" s="209"/>
      <c r="Y32" s="209"/>
      <c r="Z32" s="209"/>
      <c r="AA32" s="209"/>
      <c r="AB32" s="374"/>
      <c r="AC32" s="377"/>
      <c r="AD32" s="388"/>
      <c r="AE32" s="389"/>
      <c r="AF32" s="395"/>
      <c r="AG32" s="106"/>
      <c r="AH32" s="105"/>
      <c r="AI32" s="105"/>
      <c r="AJ32" s="105"/>
      <c r="AK32" s="214">
        <f t="shared" si="0"/>
        <v>1</v>
      </c>
    </row>
    <row r="33" spans="1:38" ht="15">
      <c r="A33" s="77" t="s">
        <v>27</v>
      </c>
      <c r="B33" s="336"/>
      <c r="C33" s="336"/>
      <c r="D33" s="336"/>
      <c r="E33" s="336"/>
      <c r="F33" s="336"/>
      <c r="G33" s="340"/>
      <c r="H33" s="340">
        <v>1</v>
      </c>
      <c r="I33" s="340"/>
      <c r="J33" s="340"/>
      <c r="K33" s="346"/>
      <c r="L33" s="346"/>
      <c r="M33" s="346"/>
      <c r="N33" s="343"/>
      <c r="O33"/>
      <c r="P33"/>
      <c r="Q33"/>
      <c r="R33"/>
      <c r="S33" s="343"/>
      <c r="T33" s="309"/>
      <c r="U33" s="309"/>
      <c r="V33" s="309"/>
      <c r="W33" s="309"/>
      <c r="X33" s="209"/>
      <c r="Y33" s="209">
        <v>1</v>
      </c>
      <c r="Z33" s="209"/>
      <c r="AA33" s="209"/>
      <c r="AB33" s="374"/>
      <c r="AC33" s="377"/>
      <c r="AD33" s="388"/>
      <c r="AE33" s="390"/>
      <c r="AF33" s="395"/>
      <c r="AG33" s="106"/>
      <c r="AH33" s="105"/>
      <c r="AI33" s="105"/>
      <c r="AJ33" s="105"/>
      <c r="AK33" s="214">
        <f t="shared" si="0"/>
        <v>2</v>
      </c>
    </row>
    <row r="34" spans="1:38" ht="15">
      <c r="A34" s="77" t="s">
        <v>71</v>
      </c>
      <c r="B34" s="336"/>
      <c r="C34" s="336"/>
      <c r="D34" s="336"/>
      <c r="E34" s="336"/>
      <c r="F34" s="336"/>
      <c r="G34" s="340">
        <v>1</v>
      </c>
      <c r="H34" s="340"/>
      <c r="I34" s="340"/>
      <c r="J34" s="340"/>
      <c r="K34" s="346"/>
      <c r="L34" s="346"/>
      <c r="M34" s="346"/>
      <c r="N34" s="343"/>
      <c r="O34"/>
      <c r="P34"/>
      <c r="Q34"/>
      <c r="R34"/>
      <c r="S34" s="343"/>
      <c r="T34" s="309"/>
      <c r="U34" s="309"/>
      <c r="V34" s="309">
        <v>1</v>
      </c>
      <c r="W34" s="309"/>
      <c r="X34" s="209"/>
      <c r="Y34" s="209"/>
      <c r="Z34" s="209"/>
      <c r="AA34" s="209"/>
      <c r="AB34" s="374"/>
      <c r="AC34" s="377"/>
      <c r="AD34" s="388"/>
      <c r="AE34" s="390"/>
      <c r="AF34" s="395"/>
      <c r="AG34" s="106"/>
      <c r="AH34" s="105"/>
      <c r="AI34" s="105"/>
      <c r="AJ34" s="105"/>
      <c r="AK34" s="214">
        <f t="shared" si="0"/>
        <v>2</v>
      </c>
    </row>
    <row r="35" spans="1:38" ht="15">
      <c r="A35" s="77" t="s">
        <v>28</v>
      </c>
      <c r="B35" s="336"/>
      <c r="C35" s="336"/>
      <c r="D35" s="336"/>
      <c r="E35" s="336"/>
      <c r="F35" s="336"/>
      <c r="G35" s="340"/>
      <c r="H35" s="340"/>
      <c r="I35" s="340"/>
      <c r="J35" s="340"/>
      <c r="K35" s="346"/>
      <c r="L35" s="346"/>
      <c r="M35" s="346"/>
      <c r="N35" s="343"/>
      <c r="O35"/>
      <c r="P35"/>
      <c r="Q35"/>
      <c r="R35"/>
      <c r="S35" s="343"/>
      <c r="T35" s="309"/>
      <c r="U35" s="309"/>
      <c r="V35" s="309"/>
      <c r="W35" s="309"/>
      <c r="X35" s="209"/>
      <c r="Y35" s="209"/>
      <c r="Z35" s="209"/>
      <c r="AA35" s="209"/>
      <c r="AB35" s="374"/>
      <c r="AC35" s="374"/>
      <c r="AD35" s="388"/>
      <c r="AE35" s="390"/>
      <c r="AF35" s="395"/>
      <c r="AG35" s="106"/>
      <c r="AH35" s="105"/>
      <c r="AI35" s="105"/>
      <c r="AJ35" s="105"/>
      <c r="AK35" s="214">
        <f t="shared" si="0"/>
        <v>0</v>
      </c>
    </row>
    <row r="36" spans="1:38" ht="15">
      <c r="A36" s="77" t="s">
        <v>29</v>
      </c>
      <c r="B36" s="336"/>
      <c r="C36" s="336"/>
      <c r="D36" s="336"/>
      <c r="E36" s="336"/>
      <c r="F36" s="336"/>
      <c r="G36" s="340"/>
      <c r="H36" s="340"/>
      <c r="I36" s="340"/>
      <c r="J36" s="340"/>
      <c r="K36" s="346"/>
      <c r="L36" s="346"/>
      <c r="M36" s="346"/>
      <c r="N36" s="343"/>
      <c r="O36"/>
      <c r="P36"/>
      <c r="Q36"/>
      <c r="R36"/>
      <c r="S36" s="343"/>
      <c r="T36" s="309"/>
      <c r="U36" s="309"/>
      <c r="V36" s="309"/>
      <c r="W36" s="309"/>
      <c r="X36" s="209"/>
      <c r="Y36" s="209"/>
      <c r="Z36" s="209"/>
      <c r="AA36" s="209"/>
      <c r="AB36" s="374"/>
      <c r="AC36" s="374"/>
      <c r="AD36" s="374"/>
      <c r="AE36" s="383"/>
      <c r="AF36" s="396"/>
      <c r="AG36" s="326"/>
      <c r="AH36" s="105"/>
      <c r="AI36" s="105"/>
      <c r="AJ36" s="105"/>
      <c r="AK36" s="214">
        <f t="shared" si="0"/>
        <v>0</v>
      </c>
    </row>
    <row r="37" spans="1:38" ht="15">
      <c r="A37" s="77" t="s">
        <v>30</v>
      </c>
      <c r="B37" s="336"/>
      <c r="C37" s="336"/>
      <c r="D37" s="336"/>
      <c r="E37" s="336"/>
      <c r="F37" s="336">
        <v>1</v>
      </c>
      <c r="G37" s="340">
        <v>1</v>
      </c>
      <c r="H37" s="340">
        <v>1</v>
      </c>
      <c r="I37" s="340">
        <v>1</v>
      </c>
      <c r="J37" s="340"/>
      <c r="K37" s="346"/>
      <c r="L37" s="346"/>
      <c r="M37" s="346"/>
      <c r="N37" s="343"/>
      <c r="O37">
        <v>1</v>
      </c>
      <c r="P37">
        <v>1</v>
      </c>
      <c r="Q37"/>
      <c r="R37">
        <v>1</v>
      </c>
      <c r="S37" s="343"/>
      <c r="T37" s="309"/>
      <c r="U37" s="309">
        <v>1</v>
      </c>
      <c r="V37" s="309">
        <v>1</v>
      </c>
      <c r="W37" s="309">
        <v>1</v>
      </c>
      <c r="X37" s="209">
        <v>1</v>
      </c>
      <c r="Y37" s="209"/>
      <c r="Z37" s="209">
        <v>1</v>
      </c>
      <c r="AA37" s="209">
        <v>1</v>
      </c>
      <c r="AB37" s="374"/>
      <c r="AC37" s="374"/>
      <c r="AD37" s="374"/>
      <c r="AE37" s="383"/>
      <c r="AF37" s="395"/>
      <c r="AG37" s="106"/>
      <c r="AH37" s="105"/>
      <c r="AI37" s="105"/>
      <c r="AJ37" s="105"/>
      <c r="AK37" s="214">
        <f t="shared" si="0"/>
        <v>13</v>
      </c>
      <c r="AL37" s="78"/>
    </row>
    <row r="38" spans="1:38" ht="15">
      <c r="A38" s="77" t="s">
        <v>31</v>
      </c>
      <c r="B38" s="336">
        <v>1</v>
      </c>
      <c r="C38" s="336">
        <v>1</v>
      </c>
      <c r="D38" s="336"/>
      <c r="E38" s="336">
        <v>1</v>
      </c>
      <c r="F38" s="336">
        <v>1</v>
      </c>
      <c r="G38" s="340"/>
      <c r="H38" s="340"/>
      <c r="I38" s="340"/>
      <c r="J38" s="340"/>
      <c r="K38" s="346"/>
      <c r="L38" s="346"/>
      <c r="M38" s="346"/>
      <c r="N38" s="343"/>
      <c r="O38"/>
      <c r="P38"/>
      <c r="Q38"/>
      <c r="R38">
        <v>1</v>
      </c>
      <c r="S38" s="343"/>
      <c r="T38" s="309"/>
      <c r="U38" s="309"/>
      <c r="V38" s="309">
        <v>1</v>
      </c>
      <c r="W38" s="309"/>
      <c r="X38" s="209">
        <v>1</v>
      </c>
      <c r="Y38" s="209"/>
      <c r="Z38" s="209"/>
      <c r="AA38" s="209">
        <v>1</v>
      </c>
      <c r="AB38" s="374"/>
      <c r="AC38" s="374"/>
      <c r="AD38" s="374"/>
      <c r="AE38" s="374"/>
      <c r="AF38" s="395"/>
      <c r="AG38" s="106"/>
      <c r="AH38" s="105"/>
      <c r="AI38" s="105"/>
      <c r="AJ38" s="105"/>
      <c r="AK38" s="214">
        <f t="shared" si="0"/>
        <v>8</v>
      </c>
    </row>
    <row r="39" spans="1:38" ht="15">
      <c r="A39" s="77" t="s">
        <v>32</v>
      </c>
      <c r="B39" s="336"/>
      <c r="C39" s="336">
        <v>1</v>
      </c>
      <c r="D39" s="336">
        <v>1</v>
      </c>
      <c r="E39" s="336"/>
      <c r="F39" s="336"/>
      <c r="G39" s="340"/>
      <c r="H39" s="340"/>
      <c r="I39" s="340"/>
      <c r="J39" s="340"/>
      <c r="K39" s="346"/>
      <c r="L39" s="346"/>
      <c r="M39" s="346"/>
      <c r="N39" s="343"/>
      <c r="O39"/>
      <c r="P39"/>
      <c r="Q39">
        <v>1</v>
      </c>
      <c r="R39"/>
      <c r="S39" s="343"/>
      <c r="T39" s="309"/>
      <c r="U39" s="309"/>
      <c r="V39" s="309"/>
      <c r="W39" s="309"/>
      <c r="X39" s="209"/>
      <c r="Y39" s="209"/>
      <c r="Z39" s="209"/>
      <c r="AA39" s="209"/>
      <c r="AB39" s="374"/>
      <c r="AC39" s="374"/>
      <c r="AD39" s="374"/>
      <c r="AE39" s="374"/>
      <c r="AF39" s="395"/>
      <c r="AG39" s="106"/>
      <c r="AH39" s="105"/>
      <c r="AI39" s="105"/>
      <c r="AJ39" s="105"/>
      <c r="AK39" s="214">
        <f t="shared" si="0"/>
        <v>3</v>
      </c>
    </row>
    <row r="40" spans="1:38" ht="15">
      <c r="A40" s="77" t="s">
        <v>72</v>
      </c>
      <c r="B40" s="336"/>
      <c r="C40" s="336"/>
      <c r="D40" s="336"/>
      <c r="E40" s="336"/>
      <c r="F40" s="336"/>
      <c r="G40" s="340"/>
      <c r="H40" s="340"/>
      <c r="I40" s="340"/>
      <c r="J40" s="340"/>
      <c r="K40" s="346"/>
      <c r="L40" s="346"/>
      <c r="M40" s="346"/>
      <c r="N40" s="343"/>
      <c r="O40"/>
      <c r="P40"/>
      <c r="Q40"/>
      <c r="R40"/>
      <c r="S40" s="343"/>
      <c r="T40" s="309"/>
      <c r="U40" s="309"/>
      <c r="V40" s="309"/>
      <c r="W40" s="309"/>
      <c r="X40" s="209"/>
      <c r="Y40" s="209"/>
      <c r="Z40" s="209"/>
      <c r="AA40" s="209"/>
      <c r="AB40" s="374"/>
      <c r="AC40" s="374"/>
      <c r="AD40" s="374"/>
      <c r="AE40" s="374"/>
      <c r="AF40" s="395"/>
      <c r="AG40" s="68"/>
      <c r="AH40" s="58"/>
      <c r="AI40" s="58"/>
      <c r="AJ40" s="58"/>
      <c r="AK40" s="214">
        <f t="shared" si="0"/>
        <v>0</v>
      </c>
    </row>
    <row r="41" spans="1:38" ht="15">
      <c r="A41" s="324" t="s">
        <v>33</v>
      </c>
      <c r="B41" s="336"/>
      <c r="C41" s="336"/>
      <c r="D41" s="336"/>
      <c r="E41" s="336"/>
      <c r="F41" s="336"/>
      <c r="G41" s="340"/>
      <c r="H41" s="340"/>
      <c r="I41" s="340"/>
      <c r="J41" s="340"/>
      <c r="K41" s="346"/>
      <c r="L41" s="346"/>
      <c r="M41" s="346"/>
      <c r="N41" s="343"/>
      <c r="O41"/>
      <c r="P41"/>
      <c r="Q41"/>
      <c r="R41"/>
      <c r="S41" s="343"/>
      <c r="T41" s="309"/>
      <c r="U41" s="309"/>
      <c r="V41" s="309"/>
      <c r="W41" s="309"/>
      <c r="X41" s="209"/>
      <c r="Y41" s="209"/>
      <c r="Z41" s="209"/>
      <c r="AA41" s="209"/>
      <c r="AB41" s="374"/>
      <c r="AC41" s="374"/>
      <c r="AD41" s="374"/>
      <c r="AE41" s="374"/>
      <c r="AF41" s="395"/>
      <c r="AG41" s="68"/>
      <c r="AH41" s="58"/>
      <c r="AI41" s="58"/>
      <c r="AJ41" s="58"/>
      <c r="AK41" s="214">
        <f t="shared" si="0"/>
        <v>0</v>
      </c>
      <c r="AL41" s="63"/>
    </row>
    <row r="42" spans="1:38" ht="15">
      <c r="A42" s="357" t="s">
        <v>69</v>
      </c>
      <c r="B42" s="358"/>
      <c r="C42" s="358"/>
      <c r="D42" s="358"/>
      <c r="E42" s="358"/>
      <c r="F42" s="358"/>
      <c r="G42" s="359"/>
      <c r="H42" s="359"/>
      <c r="I42" s="359"/>
      <c r="J42" s="359"/>
      <c r="K42" s="360"/>
      <c r="L42" s="360"/>
      <c r="M42" s="360"/>
      <c r="N42" s="361"/>
      <c r="O42" s="244"/>
      <c r="P42" s="244"/>
      <c r="Q42" s="244"/>
      <c r="R42" s="244"/>
      <c r="S42" s="361"/>
      <c r="T42" s="362"/>
      <c r="U42" s="362"/>
      <c r="V42" s="362"/>
      <c r="W42" s="362"/>
      <c r="X42" s="227"/>
      <c r="Y42" s="227"/>
      <c r="Z42" s="227"/>
      <c r="AA42" s="227"/>
      <c r="AB42" s="379"/>
      <c r="AC42" s="379"/>
      <c r="AD42" s="379"/>
      <c r="AE42" s="379"/>
      <c r="AF42" s="228"/>
      <c r="AG42" s="363"/>
      <c r="AH42" s="363"/>
      <c r="AI42" s="363"/>
      <c r="AJ42" s="363"/>
      <c r="AK42" s="214">
        <f t="shared" si="0"/>
        <v>0</v>
      </c>
      <c r="AL42" s="63"/>
    </row>
    <row r="43" spans="1:38" ht="15">
      <c r="A43" s="324" t="s">
        <v>34</v>
      </c>
      <c r="B43" s="336"/>
      <c r="C43" s="336"/>
      <c r="D43" s="336">
        <v>1</v>
      </c>
      <c r="E43" s="336">
        <v>1</v>
      </c>
      <c r="F43" s="336">
        <v>1</v>
      </c>
      <c r="G43" s="340"/>
      <c r="H43" s="340"/>
      <c r="I43" s="340"/>
      <c r="J43" s="340"/>
      <c r="K43" s="346"/>
      <c r="L43" s="346"/>
      <c r="M43" s="346"/>
      <c r="N43" s="343"/>
      <c r="O43"/>
      <c r="P43"/>
      <c r="Q43">
        <v>1</v>
      </c>
      <c r="R43"/>
      <c r="S43" s="343"/>
      <c r="T43" s="309"/>
      <c r="U43" s="309"/>
      <c r="V43" s="309"/>
      <c r="W43" s="309"/>
      <c r="X43" s="209"/>
      <c r="Y43" s="209"/>
      <c r="Z43" s="209"/>
      <c r="AA43" s="209"/>
      <c r="AB43" s="374"/>
      <c r="AC43" s="374"/>
      <c r="AD43" s="374"/>
      <c r="AE43" s="374"/>
      <c r="AF43" s="395"/>
      <c r="AG43" s="68"/>
      <c r="AH43" s="58"/>
      <c r="AI43" s="58"/>
      <c r="AJ43" s="58"/>
      <c r="AK43" s="214">
        <f t="shared" si="0"/>
        <v>4</v>
      </c>
    </row>
    <row r="44" spans="1:38" ht="15">
      <c r="A44" s="324" t="s">
        <v>35</v>
      </c>
      <c r="B44" s="336"/>
      <c r="C44" s="336"/>
      <c r="D44" s="336"/>
      <c r="E44" s="336"/>
      <c r="F44" s="336"/>
      <c r="G44" s="340"/>
      <c r="H44" s="340"/>
      <c r="I44" s="340"/>
      <c r="J44" s="340"/>
      <c r="K44" s="346">
        <v>1</v>
      </c>
      <c r="L44" s="346"/>
      <c r="M44" s="346"/>
      <c r="N44" s="343"/>
      <c r="O44"/>
      <c r="P44"/>
      <c r="Q44"/>
      <c r="R44"/>
      <c r="S44" s="343"/>
      <c r="T44" s="309"/>
      <c r="U44" s="309"/>
      <c r="V44" s="309"/>
      <c r="W44" s="309"/>
      <c r="X44" s="370"/>
      <c r="Y44" s="370"/>
      <c r="Z44" s="370"/>
      <c r="AA44" s="370"/>
      <c r="AB44" s="382"/>
      <c r="AC44" s="382"/>
      <c r="AD44" s="382"/>
      <c r="AE44" s="382"/>
      <c r="AF44" s="397"/>
      <c r="AG44" s="69"/>
      <c r="AH44" s="63"/>
      <c r="AI44" s="63"/>
      <c r="AJ44" s="63"/>
      <c r="AK44" s="214">
        <f t="shared" si="0"/>
        <v>1</v>
      </c>
    </row>
    <row r="45" spans="1:38" ht="15">
      <c r="A45" s="324" t="s">
        <v>36</v>
      </c>
      <c r="B45" s="336"/>
      <c r="C45" s="336">
        <v>1</v>
      </c>
      <c r="D45" s="336"/>
      <c r="E45" s="336">
        <v>1</v>
      </c>
      <c r="F45" s="336">
        <v>1</v>
      </c>
      <c r="G45" s="340">
        <v>1</v>
      </c>
      <c r="H45" s="340"/>
      <c r="I45" s="340">
        <v>1</v>
      </c>
      <c r="J45" s="340">
        <v>1</v>
      </c>
      <c r="K45" s="346">
        <v>1</v>
      </c>
      <c r="L45" s="346">
        <v>1</v>
      </c>
      <c r="M45" s="346">
        <v>1</v>
      </c>
      <c r="N45" s="343"/>
      <c r="O45">
        <v>1</v>
      </c>
      <c r="P45">
        <v>1</v>
      </c>
      <c r="Q45">
        <v>1</v>
      </c>
      <c r="R45"/>
      <c r="S45" s="343"/>
      <c r="T45" s="309">
        <v>1</v>
      </c>
      <c r="U45" s="309">
        <v>1</v>
      </c>
      <c r="V45" s="309">
        <v>1</v>
      </c>
      <c r="W45" s="309">
        <v>1</v>
      </c>
      <c r="X45" s="370"/>
      <c r="Y45" s="370">
        <v>1</v>
      </c>
      <c r="Z45" s="370">
        <v>1</v>
      </c>
      <c r="AA45" s="370"/>
      <c r="AB45" s="382"/>
      <c r="AC45" s="382"/>
      <c r="AD45" s="382"/>
      <c r="AE45" s="382"/>
      <c r="AF45" s="397"/>
      <c r="AG45" s="69"/>
      <c r="AH45" s="63"/>
      <c r="AI45" s="63"/>
      <c r="AJ45" s="63"/>
      <c r="AK45" s="214">
        <f t="shared" si="0"/>
        <v>18</v>
      </c>
    </row>
    <row r="46" spans="1:38" ht="15">
      <c r="A46" s="324" t="s">
        <v>37</v>
      </c>
      <c r="B46" s="336"/>
      <c r="C46" s="336"/>
      <c r="D46" s="336"/>
      <c r="E46" s="336"/>
      <c r="F46" s="336"/>
      <c r="G46" s="340"/>
      <c r="H46" s="340"/>
      <c r="I46" s="340"/>
      <c r="J46" s="340"/>
      <c r="K46" s="346"/>
      <c r="L46" s="346"/>
      <c r="M46" s="346"/>
      <c r="N46" s="343"/>
      <c r="O46"/>
      <c r="P46"/>
      <c r="Q46"/>
      <c r="R46"/>
      <c r="S46" s="343"/>
      <c r="T46" s="309">
        <v>1</v>
      </c>
      <c r="U46" s="309"/>
      <c r="V46" s="309"/>
      <c r="W46" s="309"/>
      <c r="X46" s="370"/>
      <c r="Y46" s="370"/>
      <c r="Z46" s="370">
        <v>1</v>
      </c>
      <c r="AA46" s="370"/>
      <c r="AB46" s="382"/>
      <c r="AC46" s="382"/>
      <c r="AD46" s="382"/>
      <c r="AE46" s="382"/>
      <c r="AF46" s="397"/>
      <c r="AG46" s="69"/>
      <c r="AH46" s="63"/>
      <c r="AI46" s="63"/>
      <c r="AJ46" s="63"/>
      <c r="AK46" s="214">
        <f t="shared" si="0"/>
        <v>2</v>
      </c>
    </row>
    <row r="47" spans="1:38" ht="15">
      <c r="A47" s="324" t="s">
        <v>38</v>
      </c>
      <c r="B47" s="336"/>
      <c r="C47" s="336"/>
      <c r="D47" s="336"/>
      <c r="E47" s="336"/>
      <c r="F47" s="336"/>
      <c r="G47" s="340"/>
      <c r="H47" s="340"/>
      <c r="I47" s="340"/>
      <c r="J47" s="340"/>
      <c r="K47" s="346"/>
      <c r="L47" s="346"/>
      <c r="M47" s="346"/>
      <c r="N47" s="343"/>
      <c r="O47"/>
      <c r="P47"/>
      <c r="Q47"/>
      <c r="R47"/>
      <c r="S47" s="343"/>
      <c r="T47" s="309"/>
      <c r="U47" s="309"/>
      <c r="V47" s="309"/>
      <c r="W47" s="309"/>
      <c r="X47" s="370"/>
      <c r="Y47" s="370"/>
      <c r="Z47" s="370"/>
      <c r="AA47" s="370"/>
      <c r="AB47" s="382"/>
      <c r="AC47" s="382"/>
      <c r="AD47" s="382"/>
      <c r="AE47" s="382"/>
      <c r="AF47" s="397"/>
      <c r="AG47" s="69"/>
      <c r="AH47" s="63"/>
      <c r="AI47" s="63"/>
      <c r="AJ47" s="63"/>
      <c r="AK47" s="214">
        <f t="shared" si="0"/>
        <v>0</v>
      </c>
    </row>
    <row r="48" spans="1:38" s="63" customFormat="1" ht="15">
      <c r="A48" s="324" t="s">
        <v>39</v>
      </c>
      <c r="B48" s="336"/>
      <c r="C48" s="336"/>
      <c r="D48" s="336"/>
      <c r="E48" s="336"/>
      <c r="F48" s="336"/>
      <c r="G48" s="340"/>
      <c r="H48" s="340"/>
      <c r="I48" s="340"/>
      <c r="J48" s="340"/>
      <c r="K48" s="346"/>
      <c r="L48" s="346"/>
      <c r="M48" s="346"/>
      <c r="N48" s="343"/>
      <c r="O48"/>
      <c r="P48"/>
      <c r="Q48"/>
      <c r="R48"/>
      <c r="S48" s="343"/>
      <c r="T48" s="309"/>
      <c r="U48" s="309"/>
      <c r="V48" s="309"/>
      <c r="W48" s="309"/>
      <c r="X48" s="370"/>
      <c r="Y48" s="370"/>
      <c r="Z48" s="370"/>
      <c r="AA48" s="370"/>
      <c r="AB48" s="382"/>
      <c r="AC48" s="382"/>
      <c r="AD48" s="382"/>
      <c r="AE48" s="382"/>
      <c r="AF48" s="397"/>
      <c r="AG48" s="69"/>
      <c r="AK48" s="214">
        <f t="shared" si="0"/>
        <v>0</v>
      </c>
    </row>
    <row r="49" spans="1:38" s="63" customFormat="1" ht="15">
      <c r="A49" s="324" t="s">
        <v>40</v>
      </c>
      <c r="B49" s="336"/>
      <c r="C49" s="336"/>
      <c r="D49" s="336"/>
      <c r="E49" s="336"/>
      <c r="F49" s="336"/>
      <c r="G49" s="340"/>
      <c r="H49" s="340"/>
      <c r="I49" s="340"/>
      <c r="J49" s="340"/>
      <c r="K49" s="346"/>
      <c r="L49" s="346"/>
      <c r="M49" s="346"/>
      <c r="N49" s="343"/>
      <c r="O49"/>
      <c r="P49"/>
      <c r="Q49"/>
      <c r="R49"/>
      <c r="S49" s="343"/>
      <c r="T49" s="309"/>
      <c r="U49" s="309"/>
      <c r="V49" s="309"/>
      <c r="W49" s="309"/>
      <c r="X49" s="370"/>
      <c r="Y49" s="370"/>
      <c r="Z49" s="370"/>
      <c r="AA49" s="370"/>
      <c r="AB49" s="382"/>
      <c r="AC49" s="382"/>
      <c r="AD49" s="382"/>
      <c r="AE49" s="382"/>
      <c r="AF49" s="397"/>
      <c r="AG49" s="69"/>
      <c r="AK49" s="214">
        <f t="shared" si="0"/>
        <v>0</v>
      </c>
    </row>
    <row r="50" spans="1:38" s="64" customFormat="1" ht="15">
      <c r="A50" s="76" t="s">
        <v>41</v>
      </c>
      <c r="B50" s="337"/>
      <c r="C50" s="338"/>
      <c r="D50" s="338"/>
      <c r="E50" s="338"/>
      <c r="F50" s="338"/>
      <c r="G50" s="341"/>
      <c r="H50" s="341"/>
      <c r="I50" s="341"/>
      <c r="J50" s="341"/>
      <c r="K50" s="347"/>
      <c r="L50" s="347"/>
      <c r="M50" s="347"/>
      <c r="N50" s="344"/>
      <c r="O50" s="310"/>
      <c r="P50" s="310"/>
      <c r="Q50" s="310"/>
      <c r="R50" s="310"/>
      <c r="S50" s="344"/>
      <c r="T50" s="349"/>
      <c r="U50" s="349"/>
      <c r="V50" s="349"/>
      <c r="W50" s="349"/>
      <c r="X50" s="371"/>
      <c r="Y50" s="371"/>
      <c r="Z50" s="371"/>
      <c r="AA50" s="371"/>
      <c r="AB50" s="391"/>
      <c r="AC50" s="391"/>
      <c r="AD50" s="391"/>
      <c r="AE50" s="391"/>
      <c r="AF50" s="398"/>
      <c r="AG50" s="70"/>
      <c r="AK50" s="325">
        <f t="shared" si="0"/>
        <v>0</v>
      </c>
    </row>
    <row r="51" spans="1:38">
      <c r="B51" s="339">
        <f t="shared" ref="B51:R51" si="1">SUM(B4:B49)</f>
        <v>8</v>
      </c>
      <c r="C51" s="339">
        <f t="shared" si="1"/>
        <v>8</v>
      </c>
      <c r="D51" s="339">
        <f t="shared" si="1"/>
        <v>8</v>
      </c>
      <c r="E51" s="339">
        <f t="shared" si="1"/>
        <v>8</v>
      </c>
      <c r="F51" s="339">
        <f t="shared" si="1"/>
        <v>8</v>
      </c>
      <c r="G51" s="342">
        <f t="shared" si="1"/>
        <v>8</v>
      </c>
      <c r="H51" s="342">
        <f t="shared" si="1"/>
        <v>8</v>
      </c>
      <c r="I51" s="342">
        <f t="shared" si="1"/>
        <v>8</v>
      </c>
      <c r="J51" s="342">
        <f t="shared" si="1"/>
        <v>4</v>
      </c>
      <c r="K51" s="348">
        <f t="shared" si="1"/>
        <v>8</v>
      </c>
      <c r="L51" s="348">
        <f t="shared" si="1"/>
        <v>4</v>
      </c>
      <c r="M51" s="348">
        <f t="shared" si="1"/>
        <v>8</v>
      </c>
      <c r="N51" s="345">
        <f t="shared" si="1"/>
        <v>0</v>
      </c>
      <c r="O51" s="60">
        <f t="shared" si="1"/>
        <v>8</v>
      </c>
      <c r="P51" s="60">
        <f t="shared" si="1"/>
        <v>8</v>
      </c>
      <c r="Q51" s="60">
        <f t="shared" si="1"/>
        <v>8</v>
      </c>
      <c r="R51" s="60">
        <f t="shared" si="1"/>
        <v>8</v>
      </c>
      <c r="S51" s="345">
        <f>SUM(S4:S50)</f>
        <v>0</v>
      </c>
      <c r="T51" s="350">
        <f>SUM(T4:T49)</f>
        <v>8</v>
      </c>
      <c r="U51" s="350">
        <f>SUM(U4:U49)</f>
        <v>8</v>
      </c>
      <c r="V51" s="350">
        <f>SUM(V4:V50)</f>
        <v>8</v>
      </c>
      <c r="W51" s="350">
        <f t="shared" ref="W51:AJ51" si="2">SUM(W4:W49)</f>
        <v>3</v>
      </c>
      <c r="X51" s="348">
        <f t="shared" si="2"/>
        <v>8</v>
      </c>
      <c r="Y51" s="348">
        <f t="shared" si="2"/>
        <v>8</v>
      </c>
      <c r="Z51" s="348">
        <f t="shared" si="2"/>
        <v>8</v>
      </c>
      <c r="AA51" s="348">
        <f t="shared" si="2"/>
        <v>8</v>
      </c>
      <c r="AB51" s="392">
        <f t="shared" si="2"/>
        <v>0</v>
      </c>
      <c r="AC51" s="392">
        <f t="shared" si="2"/>
        <v>0</v>
      </c>
      <c r="AD51" s="392">
        <f t="shared" si="2"/>
        <v>0</v>
      </c>
      <c r="AE51" s="392">
        <f t="shared" si="2"/>
        <v>0</v>
      </c>
      <c r="AF51" s="345">
        <f t="shared" si="2"/>
        <v>0</v>
      </c>
      <c r="AG51" s="60">
        <f t="shared" si="2"/>
        <v>0</v>
      </c>
      <c r="AH51" s="60">
        <f t="shared" si="2"/>
        <v>0</v>
      </c>
      <c r="AI51" s="60">
        <f t="shared" si="2"/>
        <v>0</v>
      </c>
      <c r="AJ51" s="60">
        <f t="shared" si="2"/>
        <v>0</v>
      </c>
      <c r="AK51" s="74">
        <f>SUM(AK4:AK50)</f>
        <v>179</v>
      </c>
    </row>
    <row r="52" spans="1:38">
      <c r="AI52" s="78" t="s">
        <v>139</v>
      </c>
      <c r="AK52" s="96">
        <f>AK51/44</f>
        <v>4.0681818181818183</v>
      </c>
      <c r="AL52" s="60" t="s">
        <v>44</v>
      </c>
    </row>
    <row r="53" spans="1:38">
      <c r="A53" s="79" t="s">
        <v>45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C53" s="69"/>
      <c r="AD53" s="69"/>
      <c r="AE53" s="69"/>
      <c r="AF53" s="69"/>
      <c r="AG53" s="69"/>
      <c r="AH53" s="63"/>
      <c r="AI53" s="102" t="s">
        <v>121</v>
      </c>
      <c r="AJ53" s="63"/>
      <c r="AK53" s="60">
        <v>0</v>
      </c>
      <c r="AL53" s="60" t="s">
        <v>120</v>
      </c>
    </row>
    <row r="54" spans="1:38">
      <c r="A54" s="182" t="s">
        <v>84</v>
      </c>
      <c r="B54" s="63"/>
      <c r="C54" s="63"/>
      <c r="D54" s="63"/>
      <c r="E54" s="63"/>
      <c r="F54" s="63"/>
      <c r="G54" s="63"/>
      <c r="H54" s="63"/>
      <c r="J54" s="63"/>
      <c r="L54" s="63"/>
      <c r="M54" s="63"/>
      <c r="N54" s="63"/>
      <c r="P54" s="69"/>
      <c r="R54" s="63"/>
      <c r="S54" s="63"/>
      <c r="U54" s="63"/>
      <c r="V54" s="63"/>
      <c r="W54" s="63"/>
      <c r="X54" s="63"/>
      <c r="Y54" s="63"/>
      <c r="Z54" s="63"/>
      <c r="AA54" s="63"/>
      <c r="AB54" s="69"/>
      <c r="AF54" s="69"/>
      <c r="AH54" s="63"/>
      <c r="AI54" s="102" t="s">
        <v>119</v>
      </c>
      <c r="AJ54" s="63"/>
      <c r="AK54" s="60">
        <v>2</v>
      </c>
      <c r="AL54" s="60" t="s">
        <v>120</v>
      </c>
    </row>
    <row r="55" spans="1:38">
      <c r="A55" s="182" t="s">
        <v>88</v>
      </c>
      <c r="AI55" s="60" t="s">
        <v>137</v>
      </c>
      <c r="AK55" s="60">
        <v>1</v>
      </c>
      <c r="AL55" s="60" t="s">
        <v>120</v>
      </c>
    </row>
    <row r="56" spans="1:38">
      <c r="A56" s="182" t="s">
        <v>89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9"/>
      <c r="AC56" s="69"/>
      <c r="AD56" s="69"/>
      <c r="AF56" s="69"/>
      <c r="AG56" s="69"/>
      <c r="AH56" s="63"/>
      <c r="AI56" s="63"/>
      <c r="AJ56" s="63"/>
    </row>
    <row r="57" spans="1:38">
      <c r="A57" s="182" t="s">
        <v>108</v>
      </c>
      <c r="B57" s="63"/>
      <c r="C57" s="63"/>
      <c r="D57" s="63"/>
      <c r="E57" s="63"/>
      <c r="F57" s="63"/>
      <c r="G57" s="63"/>
      <c r="H57" s="63"/>
      <c r="J57" s="63"/>
      <c r="L57" s="63"/>
      <c r="M57" s="63"/>
      <c r="N57" s="63"/>
      <c r="R57" s="63"/>
      <c r="S57" s="63"/>
      <c r="U57" s="63"/>
      <c r="V57" s="63"/>
      <c r="W57" s="63"/>
      <c r="Y57" s="63"/>
      <c r="Z57" s="63"/>
      <c r="AA57" s="63"/>
      <c r="AC57" s="69"/>
      <c r="AD57" s="69"/>
      <c r="AE57" s="69"/>
      <c r="AF57" s="69"/>
      <c r="AG57" s="69"/>
      <c r="AI57" s="102"/>
      <c r="AJ57" s="63"/>
    </row>
    <row r="58" spans="1:38">
      <c r="A58" s="183" t="s">
        <v>90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Q58" s="63"/>
      <c r="R58" s="63"/>
      <c r="S58" s="63"/>
      <c r="T58" s="63"/>
      <c r="V58" s="63"/>
      <c r="W58" s="63"/>
      <c r="X58" s="63"/>
      <c r="Y58" s="63"/>
      <c r="Z58" s="63"/>
      <c r="AA58" s="63"/>
      <c r="AC58" s="69"/>
      <c r="AD58" s="69"/>
      <c r="AE58" s="69"/>
      <c r="AF58" s="69"/>
      <c r="AG58" s="69"/>
      <c r="AH58" s="63"/>
      <c r="AI58" s="102"/>
      <c r="AJ58" s="63"/>
    </row>
    <row r="59" spans="1:38">
      <c r="A59" s="93" t="s">
        <v>91</v>
      </c>
      <c r="AI59" s="78"/>
    </row>
    <row r="60" spans="1:38">
      <c r="A60" s="184" t="s">
        <v>131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9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9"/>
      <c r="AC60" s="69"/>
      <c r="AD60" s="69"/>
      <c r="AE60" s="69"/>
      <c r="AF60" s="69"/>
      <c r="AG60" s="69"/>
      <c r="AH60" s="63"/>
      <c r="AI60" s="63"/>
      <c r="AJ60" s="63"/>
    </row>
    <row r="61" spans="1:38">
      <c r="A61" s="366" t="s">
        <v>138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9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9"/>
      <c r="AC61" s="69"/>
      <c r="AD61" s="69"/>
      <c r="AE61" s="69"/>
      <c r="AF61" s="69"/>
      <c r="AG61" s="69"/>
      <c r="AH61" s="63"/>
      <c r="AI61" s="63"/>
      <c r="AJ61" s="63"/>
      <c r="AK61" s="101"/>
      <c r="AL61" s="63"/>
    </row>
    <row r="62" spans="1:38">
      <c r="A62" s="93"/>
    </row>
  </sheetData>
  <autoFilter ref="A3:AL51" xr:uid="{00000000-0009-0000-0000-000001000000}"/>
  <sortState ref="A4:H50">
    <sortCondition ref="A4"/>
  </sortState>
  <conditionalFormatting sqref="AK4:AK50">
    <cfRule type="cellIs" dxfId="30" priority="2" operator="greaterThan">
      <formula>2</formula>
    </cfRule>
    <cfRule type="cellIs" dxfId="29" priority="3" operator="greaterThan">
      <formula>3</formula>
    </cfRule>
    <cfRule type="cellIs" dxfId="28" priority="4" operator="lessThan">
      <formula>3</formula>
    </cfRule>
    <cfRule type="cellIs" dxfId="27" priority="5" operator="greaterThan">
      <formula>3</formula>
    </cfRule>
    <cfRule type="top10" dxfId="26" priority="1" rank="3"/>
  </conditionalFormatting>
  <printOptions gridLines="1"/>
  <pageMargins left="0.25" right="0.25" top="0.75" bottom="0.75" header="0.3" footer="0.3"/>
  <pageSetup paperSize="9"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9"/>
  <sheetViews>
    <sheetView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Q4" sqref="Q4:Q50"/>
    </sheetView>
  </sheetViews>
  <sheetFormatPr defaultColWidth="8.42578125" defaultRowHeight="15"/>
  <cols>
    <col min="1" max="1" width="19.5703125" style="14" customWidth="1"/>
    <col min="2" max="2" width="14.7109375" style="13" bestFit="1" customWidth="1"/>
    <col min="3" max="3" width="12" style="13" customWidth="1"/>
    <col min="4" max="4" width="11.140625" style="13" customWidth="1"/>
    <col min="5" max="5" width="11.42578125" style="13" customWidth="1"/>
    <col min="6" max="6" width="11.7109375" style="13" customWidth="1"/>
    <col min="7" max="7" width="11.42578125" style="13" customWidth="1"/>
    <col min="8" max="8" width="11" style="13" customWidth="1"/>
    <col min="9" max="9" width="11.42578125" style="81" customWidth="1"/>
    <col min="10" max="10" width="12.85546875" style="13" customWidth="1"/>
    <col min="11" max="11" width="14.7109375" style="13" bestFit="1" customWidth="1"/>
    <col min="12" max="12" width="14.7109375" style="13" customWidth="1"/>
    <col min="13" max="13" width="13.42578125" style="13" customWidth="1"/>
    <col min="14" max="14" width="13.7109375" style="13" bestFit="1" customWidth="1"/>
    <col min="15" max="16" width="12" style="13" customWidth="1"/>
    <col min="17" max="17" width="8.42578125" style="16"/>
    <col min="18" max="16384" width="8.42578125" style="13"/>
  </cols>
  <sheetData>
    <row r="1" spans="1:17">
      <c r="A1" s="12" t="s">
        <v>92</v>
      </c>
    </row>
    <row r="2" spans="1:17" s="59" customFormat="1" ht="51.75">
      <c r="A2" s="175"/>
      <c r="B2" s="166" t="s">
        <v>100</v>
      </c>
      <c r="C2" s="168" t="s">
        <v>93</v>
      </c>
      <c r="D2" s="166" t="s">
        <v>99</v>
      </c>
      <c r="E2" s="168" t="s">
        <v>98</v>
      </c>
      <c r="F2" s="166" t="s">
        <v>46</v>
      </c>
      <c r="G2" s="166" t="s">
        <v>102</v>
      </c>
      <c r="H2" s="168" t="s">
        <v>136</v>
      </c>
      <c r="I2" s="167" t="s">
        <v>135</v>
      </c>
      <c r="J2" s="168" t="s">
        <v>129</v>
      </c>
      <c r="K2" s="166" t="s">
        <v>103</v>
      </c>
      <c r="L2" s="168" t="s">
        <v>105</v>
      </c>
      <c r="M2" s="166" t="s">
        <v>47</v>
      </c>
      <c r="N2" s="166" t="s">
        <v>48</v>
      </c>
      <c r="O2" s="168" t="s">
        <v>134</v>
      </c>
      <c r="P2" s="166" t="s">
        <v>49</v>
      </c>
      <c r="Q2" s="169"/>
    </row>
    <row r="3" spans="1:17" s="15" customFormat="1">
      <c r="A3" s="176"/>
      <c r="B3" s="163">
        <v>43387</v>
      </c>
      <c r="C3" s="163">
        <v>43421</v>
      </c>
      <c r="D3" s="164">
        <v>43462</v>
      </c>
      <c r="E3" s="164">
        <v>43478</v>
      </c>
      <c r="F3" s="164" t="s">
        <v>101</v>
      </c>
      <c r="G3" s="164">
        <v>43511</v>
      </c>
      <c r="H3" s="164">
        <v>43540</v>
      </c>
      <c r="I3" s="165">
        <v>43562</v>
      </c>
      <c r="J3" s="164">
        <v>43582</v>
      </c>
      <c r="K3" s="164">
        <v>43609</v>
      </c>
      <c r="L3" s="164" t="s">
        <v>106</v>
      </c>
      <c r="M3" s="164" t="s">
        <v>104</v>
      </c>
      <c r="N3" s="163"/>
      <c r="O3" s="163"/>
      <c r="P3" s="163"/>
      <c r="Q3" s="170" t="s">
        <v>0</v>
      </c>
    </row>
    <row r="4" spans="1:17">
      <c r="A4" s="177" t="s">
        <v>1</v>
      </c>
      <c r="B4" s="17">
        <v>1</v>
      </c>
      <c r="C4" s="53">
        <v>1</v>
      </c>
      <c r="D4" s="115">
        <v>1</v>
      </c>
      <c r="E4" s="54"/>
      <c r="F4" s="54"/>
      <c r="G4" s="54"/>
      <c r="H4" s="54">
        <v>1</v>
      </c>
      <c r="I4" s="82"/>
      <c r="J4" s="54"/>
      <c r="K4" s="54"/>
      <c r="L4" s="54"/>
      <c r="M4" s="54"/>
      <c r="N4" s="17"/>
      <c r="O4" s="17"/>
      <c r="P4" s="17"/>
      <c r="Q4" s="171">
        <f t="shared" ref="Q4:Q35" si="0">SUM(B4:P4)</f>
        <v>4</v>
      </c>
    </row>
    <row r="5" spans="1:17">
      <c r="A5" s="177" t="s">
        <v>2</v>
      </c>
      <c r="B5" s="17">
        <v>1</v>
      </c>
      <c r="C5" s="55">
        <v>1</v>
      </c>
      <c r="D5" s="115"/>
      <c r="E5" s="56"/>
      <c r="F5" s="56"/>
      <c r="G5" s="56">
        <v>1</v>
      </c>
      <c r="H5" s="56">
        <v>1</v>
      </c>
      <c r="I5" s="83"/>
      <c r="J5" s="56"/>
      <c r="K5" s="56"/>
      <c r="L5" s="56"/>
      <c r="M5" s="56"/>
      <c r="N5" s="17"/>
      <c r="O5" s="17"/>
      <c r="P5" s="17"/>
      <c r="Q5" s="171">
        <f t="shared" si="0"/>
        <v>4</v>
      </c>
    </row>
    <row r="6" spans="1:17">
      <c r="A6" s="177" t="s">
        <v>3</v>
      </c>
      <c r="B6" s="17"/>
      <c r="C6" s="55"/>
      <c r="D6" s="116"/>
      <c r="E6" s="56"/>
      <c r="F6" s="56"/>
      <c r="G6" s="56"/>
      <c r="H6" s="56"/>
      <c r="I6" s="83"/>
      <c r="J6" s="56"/>
      <c r="K6" s="56"/>
      <c r="L6" s="56"/>
      <c r="M6" s="56"/>
      <c r="N6" s="17"/>
      <c r="O6" s="17"/>
      <c r="P6" s="17"/>
      <c r="Q6" s="171">
        <f t="shared" si="0"/>
        <v>0</v>
      </c>
    </row>
    <row r="7" spans="1:17">
      <c r="A7" s="177" t="s">
        <v>4</v>
      </c>
      <c r="B7" s="17">
        <v>1</v>
      </c>
      <c r="C7" s="55"/>
      <c r="D7" s="116"/>
      <c r="E7" s="56"/>
      <c r="F7" s="56"/>
      <c r="G7" s="56">
        <v>1</v>
      </c>
      <c r="H7" s="56">
        <v>1</v>
      </c>
      <c r="I7" s="83"/>
      <c r="J7" s="56"/>
      <c r="K7" s="56"/>
      <c r="L7" s="56"/>
      <c r="M7" s="56"/>
      <c r="N7" s="17"/>
      <c r="O7" s="17"/>
      <c r="P7" s="17"/>
      <c r="Q7" s="171">
        <f t="shared" si="0"/>
        <v>3</v>
      </c>
    </row>
    <row r="8" spans="1:17">
      <c r="A8" s="177" t="s">
        <v>5</v>
      </c>
      <c r="B8" s="17"/>
      <c r="C8" s="55">
        <v>1</v>
      </c>
      <c r="D8" s="117">
        <v>1</v>
      </c>
      <c r="E8" s="56"/>
      <c r="F8" s="56"/>
      <c r="G8" s="56"/>
      <c r="H8" s="56"/>
      <c r="I8" s="118"/>
      <c r="J8" s="56"/>
      <c r="K8" s="56"/>
      <c r="L8" s="56"/>
      <c r="M8" s="56"/>
      <c r="N8" s="17"/>
      <c r="O8" s="17"/>
      <c r="P8" s="17"/>
      <c r="Q8" s="171">
        <f t="shared" si="0"/>
        <v>2</v>
      </c>
    </row>
    <row r="9" spans="1:17">
      <c r="A9" s="177" t="s">
        <v>6</v>
      </c>
      <c r="B9" s="17">
        <v>1</v>
      </c>
      <c r="C9" s="55"/>
      <c r="D9" s="117"/>
      <c r="E9" s="56"/>
      <c r="F9" s="56"/>
      <c r="G9" s="56"/>
      <c r="H9" s="56"/>
      <c r="I9" s="118"/>
      <c r="J9" s="56"/>
      <c r="K9" s="56"/>
      <c r="L9" s="56"/>
      <c r="M9" s="56"/>
      <c r="N9" s="17"/>
      <c r="O9" s="17"/>
      <c r="P9" s="17"/>
      <c r="Q9" s="171">
        <f t="shared" si="0"/>
        <v>1</v>
      </c>
    </row>
    <row r="10" spans="1:17">
      <c r="A10" s="177" t="s">
        <v>7</v>
      </c>
      <c r="B10" s="17"/>
      <c r="C10" s="55"/>
      <c r="D10" s="117">
        <v>1</v>
      </c>
      <c r="E10" s="56"/>
      <c r="F10" s="56"/>
      <c r="G10" s="56"/>
      <c r="H10" s="56"/>
      <c r="I10" s="118"/>
      <c r="J10" s="56"/>
      <c r="K10" s="56"/>
      <c r="L10" s="56"/>
      <c r="M10" s="56"/>
      <c r="N10" s="17"/>
      <c r="O10" s="17"/>
      <c r="P10" s="17"/>
      <c r="Q10" s="171">
        <f t="shared" si="0"/>
        <v>1</v>
      </c>
    </row>
    <row r="11" spans="1:17">
      <c r="A11" s="177" t="s">
        <v>8</v>
      </c>
      <c r="B11" s="17"/>
      <c r="C11" s="55"/>
      <c r="D11" s="117">
        <v>1</v>
      </c>
      <c r="E11" s="56"/>
      <c r="F11" s="56"/>
      <c r="G11" s="56"/>
      <c r="H11" s="56"/>
      <c r="I11" s="118"/>
      <c r="J11" s="56"/>
      <c r="K11" s="56"/>
      <c r="L11" s="56"/>
      <c r="M11" s="56"/>
      <c r="N11" s="17"/>
      <c r="O11" s="17"/>
      <c r="P11" s="17"/>
      <c r="Q11" s="171">
        <f t="shared" si="0"/>
        <v>1</v>
      </c>
    </row>
    <row r="12" spans="1:17" ht="15.75">
      <c r="A12" s="177" t="s">
        <v>9</v>
      </c>
      <c r="B12" s="17"/>
      <c r="C12" s="55"/>
      <c r="D12" s="117">
        <v>1</v>
      </c>
      <c r="E12" s="56"/>
      <c r="F12" s="56">
        <v>1</v>
      </c>
      <c r="G12" s="56"/>
      <c r="H12" s="56">
        <v>1</v>
      </c>
      <c r="I12" s="118"/>
      <c r="J12" s="119"/>
      <c r="K12" s="56"/>
      <c r="L12" s="56"/>
      <c r="M12" s="56"/>
      <c r="N12" s="17"/>
      <c r="O12" s="17"/>
      <c r="P12" s="17"/>
      <c r="Q12" s="171">
        <f t="shared" si="0"/>
        <v>3</v>
      </c>
    </row>
    <row r="13" spans="1:17" ht="15.75">
      <c r="A13" s="177" t="s">
        <v>10</v>
      </c>
      <c r="B13" s="17"/>
      <c r="C13" s="55">
        <v>1</v>
      </c>
      <c r="D13" s="117"/>
      <c r="E13" s="56"/>
      <c r="F13" s="56">
        <v>1</v>
      </c>
      <c r="G13" s="56"/>
      <c r="H13" s="56"/>
      <c r="I13" s="118"/>
      <c r="J13" s="119"/>
      <c r="K13" s="56"/>
      <c r="L13" s="56"/>
      <c r="M13" s="56"/>
      <c r="N13" s="17"/>
      <c r="O13" s="17"/>
      <c r="P13" s="17"/>
      <c r="Q13" s="171">
        <f t="shared" si="0"/>
        <v>2</v>
      </c>
    </row>
    <row r="14" spans="1:17" ht="15.75">
      <c r="A14" s="177" t="s">
        <v>11</v>
      </c>
      <c r="B14" s="17"/>
      <c r="C14" s="55"/>
      <c r="D14" s="117"/>
      <c r="E14" s="56"/>
      <c r="F14" s="56"/>
      <c r="G14" s="56"/>
      <c r="H14" s="56"/>
      <c r="I14" s="118"/>
      <c r="J14" s="119"/>
      <c r="K14" s="56"/>
      <c r="L14" s="56"/>
      <c r="M14" s="56"/>
      <c r="N14" s="17"/>
      <c r="O14" s="17"/>
      <c r="P14" s="17"/>
      <c r="Q14" s="171">
        <f t="shared" si="0"/>
        <v>0</v>
      </c>
    </row>
    <row r="15" spans="1:17" ht="15.75">
      <c r="A15" s="177" t="s">
        <v>12</v>
      </c>
      <c r="B15" s="17">
        <v>1</v>
      </c>
      <c r="C15" s="55">
        <v>1</v>
      </c>
      <c r="D15" s="117">
        <v>1</v>
      </c>
      <c r="E15" s="56">
        <v>1</v>
      </c>
      <c r="F15" s="56">
        <v>1</v>
      </c>
      <c r="G15" s="56">
        <v>1</v>
      </c>
      <c r="H15" s="56">
        <v>1</v>
      </c>
      <c r="I15" s="118"/>
      <c r="J15" s="119"/>
      <c r="K15" s="56"/>
      <c r="L15" s="56"/>
      <c r="M15" s="56"/>
      <c r="N15" s="17"/>
      <c r="O15" s="17"/>
      <c r="P15" s="17"/>
      <c r="Q15" s="171">
        <f t="shared" si="0"/>
        <v>7</v>
      </c>
    </row>
    <row r="16" spans="1:17" ht="15.75">
      <c r="A16" s="177" t="s">
        <v>13</v>
      </c>
      <c r="B16" s="120">
        <v>1</v>
      </c>
      <c r="C16" s="55">
        <v>1</v>
      </c>
      <c r="D16" s="117">
        <v>1</v>
      </c>
      <c r="E16" s="56">
        <v>1</v>
      </c>
      <c r="F16" s="56"/>
      <c r="G16" s="56">
        <v>1</v>
      </c>
      <c r="H16" s="56">
        <v>1</v>
      </c>
      <c r="I16" s="118"/>
      <c r="J16" s="119"/>
      <c r="K16" s="56"/>
      <c r="L16" s="56"/>
      <c r="M16" s="56"/>
      <c r="N16" s="17"/>
      <c r="O16" s="17"/>
      <c r="P16" s="17"/>
      <c r="Q16" s="171">
        <f t="shared" si="0"/>
        <v>6</v>
      </c>
    </row>
    <row r="17" spans="1:17" ht="15.75">
      <c r="A17" s="177" t="s">
        <v>14</v>
      </c>
      <c r="B17" s="17">
        <v>1</v>
      </c>
      <c r="C17" s="55"/>
      <c r="D17" s="117">
        <v>1</v>
      </c>
      <c r="E17" s="56">
        <v>1</v>
      </c>
      <c r="F17" s="56">
        <v>1</v>
      </c>
      <c r="G17" s="56">
        <v>1</v>
      </c>
      <c r="H17" s="56"/>
      <c r="I17" s="118"/>
      <c r="J17" s="119"/>
      <c r="K17" s="56"/>
      <c r="L17" s="56"/>
      <c r="M17" s="56"/>
      <c r="N17" s="17"/>
      <c r="O17" s="17"/>
      <c r="P17" s="17"/>
      <c r="Q17" s="171">
        <f t="shared" si="0"/>
        <v>5</v>
      </c>
    </row>
    <row r="18" spans="1:17" ht="15.75">
      <c r="A18" s="177" t="s">
        <v>15</v>
      </c>
      <c r="B18" s="17">
        <v>1</v>
      </c>
      <c r="C18" s="55"/>
      <c r="D18" s="117"/>
      <c r="E18" s="56"/>
      <c r="F18" s="56">
        <v>1</v>
      </c>
      <c r="G18" s="56">
        <v>1</v>
      </c>
      <c r="H18" s="56"/>
      <c r="I18" s="118"/>
      <c r="J18" s="119"/>
      <c r="K18" s="56"/>
      <c r="L18" s="56"/>
      <c r="M18" s="56"/>
      <c r="N18" s="17"/>
      <c r="O18" s="17"/>
      <c r="P18" s="17"/>
      <c r="Q18" s="171">
        <f t="shared" si="0"/>
        <v>3</v>
      </c>
    </row>
    <row r="19" spans="1:17" ht="15.75">
      <c r="A19" s="196" t="s">
        <v>116</v>
      </c>
      <c r="B19" s="17"/>
      <c r="C19" s="55"/>
      <c r="D19" s="117">
        <v>1</v>
      </c>
      <c r="E19" s="56"/>
      <c r="F19" s="56"/>
      <c r="G19" s="56"/>
      <c r="H19" s="56"/>
      <c r="I19" s="118"/>
      <c r="J19" s="119"/>
      <c r="K19" s="56"/>
      <c r="L19" s="56"/>
      <c r="M19" s="56"/>
      <c r="N19" s="17"/>
      <c r="O19" s="17"/>
      <c r="P19" s="17"/>
      <c r="Q19" s="171">
        <f t="shared" si="0"/>
        <v>1</v>
      </c>
    </row>
    <row r="20" spans="1:17" ht="15.75">
      <c r="A20" s="177" t="s">
        <v>16</v>
      </c>
      <c r="B20" s="17"/>
      <c r="C20" s="55"/>
      <c r="D20" s="117">
        <v>1</v>
      </c>
      <c r="E20" s="56">
        <v>1</v>
      </c>
      <c r="F20" s="56">
        <v>1</v>
      </c>
      <c r="G20" s="56"/>
      <c r="H20" s="56"/>
      <c r="I20" s="118"/>
      <c r="J20" s="119"/>
      <c r="K20" s="56"/>
      <c r="L20" s="56"/>
      <c r="M20" s="56"/>
      <c r="N20" s="17"/>
      <c r="O20" s="17"/>
      <c r="P20" s="17"/>
      <c r="Q20" s="171">
        <f t="shared" si="0"/>
        <v>3</v>
      </c>
    </row>
    <row r="21" spans="1:17">
      <c r="A21" s="177" t="s">
        <v>17</v>
      </c>
      <c r="B21" s="17">
        <v>1</v>
      </c>
      <c r="C21" s="55">
        <v>1</v>
      </c>
      <c r="D21" s="117"/>
      <c r="E21" s="56"/>
      <c r="F21" s="56"/>
      <c r="G21" s="56"/>
      <c r="H21" s="56"/>
      <c r="I21" s="118"/>
      <c r="J21" s="56"/>
      <c r="K21" s="56"/>
      <c r="L21" s="56"/>
      <c r="M21" s="56"/>
      <c r="N21" s="17"/>
      <c r="O21" s="17"/>
      <c r="P21" s="17"/>
      <c r="Q21" s="171">
        <f t="shared" si="0"/>
        <v>2</v>
      </c>
    </row>
    <row r="22" spans="1:17">
      <c r="A22" s="177" t="s">
        <v>70</v>
      </c>
      <c r="B22" s="17">
        <v>1</v>
      </c>
      <c r="C22" s="55"/>
      <c r="D22" s="117">
        <v>1</v>
      </c>
      <c r="E22" s="56"/>
      <c r="F22" s="56">
        <v>1</v>
      </c>
      <c r="G22" s="56">
        <v>1</v>
      </c>
      <c r="H22" s="56">
        <v>1</v>
      </c>
      <c r="I22" s="118"/>
      <c r="J22" s="56"/>
      <c r="K22" s="56"/>
      <c r="L22" s="56"/>
      <c r="M22" s="56"/>
      <c r="N22" s="17"/>
      <c r="O22" s="17"/>
      <c r="P22" s="17"/>
      <c r="Q22" s="171">
        <f t="shared" si="0"/>
        <v>5</v>
      </c>
    </row>
    <row r="23" spans="1:17" s="257" customFormat="1">
      <c r="A23" s="250" t="s">
        <v>18</v>
      </c>
      <c r="B23" s="251"/>
      <c r="C23" s="252"/>
      <c r="D23" s="253"/>
      <c r="E23" s="254"/>
      <c r="F23" s="254"/>
      <c r="G23" s="254"/>
      <c r="H23" s="254"/>
      <c r="I23" s="255"/>
      <c r="J23" s="254"/>
      <c r="K23" s="254"/>
      <c r="L23" s="254"/>
      <c r="M23" s="254"/>
      <c r="N23" s="251"/>
      <c r="O23" s="251"/>
      <c r="P23" s="251"/>
      <c r="Q23" s="256">
        <f t="shared" si="0"/>
        <v>0</v>
      </c>
    </row>
    <row r="24" spans="1:17">
      <c r="A24" s="196" t="s">
        <v>115</v>
      </c>
      <c r="B24" s="17"/>
      <c r="C24" s="55"/>
      <c r="D24" s="117">
        <v>1</v>
      </c>
      <c r="E24" s="56"/>
      <c r="F24" s="56"/>
      <c r="G24" s="56"/>
      <c r="H24" s="56"/>
      <c r="I24" s="118"/>
      <c r="J24" s="56"/>
      <c r="K24" s="56"/>
      <c r="L24" s="56"/>
      <c r="M24" s="56"/>
      <c r="N24" s="17"/>
      <c r="O24" s="17"/>
      <c r="P24" s="17"/>
      <c r="Q24" s="171">
        <f t="shared" si="0"/>
        <v>1</v>
      </c>
    </row>
    <row r="25" spans="1:17">
      <c r="A25" s="177" t="s">
        <v>20</v>
      </c>
      <c r="B25" s="17">
        <v>1</v>
      </c>
      <c r="C25" s="55">
        <v>1</v>
      </c>
      <c r="D25" s="117"/>
      <c r="E25" s="56"/>
      <c r="F25" s="56"/>
      <c r="G25" s="56"/>
      <c r="H25" s="56"/>
      <c r="I25" s="83"/>
      <c r="J25" s="56"/>
      <c r="K25" s="56"/>
      <c r="L25" s="56"/>
      <c r="M25" s="56"/>
      <c r="N25" s="17"/>
      <c r="O25" s="17"/>
      <c r="P25" s="17"/>
      <c r="Q25" s="171">
        <f>SUM(B25:P25)</f>
        <v>2</v>
      </c>
    </row>
    <row r="26" spans="1:17">
      <c r="A26" s="177" t="s">
        <v>19</v>
      </c>
      <c r="B26" s="17"/>
      <c r="C26" s="55"/>
      <c r="D26" s="117"/>
      <c r="E26" s="56">
        <v>1</v>
      </c>
      <c r="F26" s="56">
        <v>1</v>
      </c>
      <c r="G26" s="56"/>
      <c r="H26" s="56"/>
      <c r="I26" s="118"/>
      <c r="J26" s="56"/>
      <c r="K26" s="56"/>
      <c r="L26" s="56"/>
      <c r="M26" s="56"/>
      <c r="N26" s="17"/>
      <c r="O26" s="17"/>
      <c r="P26" s="17"/>
      <c r="Q26" s="171">
        <f t="shared" si="0"/>
        <v>2</v>
      </c>
    </row>
    <row r="27" spans="1:17" s="257" customFormat="1">
      <c r="A27" s="250" t="s">
        <v>21</v>
      </c>
      <c r="B27" s="251"/>
      <c r="C27" s="252"/>
      <c r="D27" s="253"/>
      <c r="E27" s="254"/>
      <c r="F27" s="254"/>
      <c r="G27" s="254"/>
      <c r="H27" s="254"/>
      <c r="I27" s="258"/>
      <c r="J27" s="254"/>
      <c r="K27" s="254"/>
      <c r="L27" s="254"/>
      <c r="M27" s="254"/>
      <c r="N27" s="251"/>
      <c r="O27" s="251"/>
      <c r="P27" s="251"/>
      <c r="Q27" s="256">
        <f t="shared" si="0"/>
        <v>0</v>
      </c>
    </row>
    <row r="28" spans="1:17">
      <c r="A28" s="177" t="s">
        <v>22</v>
      </c>
      <c r="B28" s="17"/>
      <c r="C28" s="55"/>
      <c r="D28" s="117"/>
      <c r="E28" s="56"/>
      <c r="F28" s="56">
        <v>1</v>
      </c>
      <c r="G28" s="56">
        <v>1</v>
      </c>
      <c r="H28" s="56">
        <v>1</v>
      </c>
      <c r="I28" s="83"/>
      <c r="J28" s="56"/>
      <c r="K28" s="56"/>
      <c r="L28" s="56"/>
      <c r="M28" s="56"/>
      <c r="N28" s="17"/>
      <c r="O28" s="17"/>
      <c r="P28" s="17"/>
      <c r="Q28" s="171">
        <f t="shared" si="0"/>
        <v>3</v>
      </c>
    </row>
    <row r="29" spans="1:17">
      <c r="A29" s="177" t="s">
        <v>23</v>
      </c>
      <c r="B29" s="17"/>
      <c r="C29" s="55"/>
      <c r="D29" s="117">
        <v>1</v>
      </c>
      <c r="E29" s="56">
        <v>1</v>
      </c>
      <c r="F29" s="56">
        <v>1</v>
      </c>
      <c r="G29" s="56"/>
      <c r="H29" s="56"/>
      <c r="I29" s="83"/>
      <c r="J29" s="56"/>
      <c r="K29" s="56"/>
      <c r="L29" s="56"/>
      <c r="M29" s="56"/>
      <c r="N29" s="17"/>
      <c r="O29" s="17"/>
      <c r="P29" s="17"/>
      <c r="Q29" s="171">
        <f t="shared" si="0"/>
        <v>3</v>
      </c>
    </row>
    <row r="30" spans="1:17">
      <c r="A30" s="177" t="s">
        <v>24</v>
      </c>
      <c r="B30" s="17"/>
      <c r="C30" s="55">
        <v>1</v>
      </c>
      <c r="D30" s="117">
        <v>1</v>
      </c>
      <c r="E30" s="56">
        <v>1</v>
      </c>
      <c r="F30" s="56">
        <v>1</v>
      </c>
      <c r="G30" s="56">
        <v>1</v>
      </c>
      <c r="H30" s="56"/>
      <c r="I30" s="83"/>
      <c r="J30" s="56"/>
      <c r="K30" s="56"/>
      <c r="L30" s="56"/>
      <c r="M30" s="56"/>
      <c r="N30" s="17"/>
      <c r="O30" s="17"/>
      <c r="P30" s="17"/>
      <c r="Q30" s="171">
        <f t="shared" si="0"/>
        <v>5</v>
      </c>
    </row>
    <row r="31" spans="1:17">
      <c r="A31" s="177" t="s">
        <v>25</v>
      </c>
      <c r="B31" s="17"/>
      <c r="C31" s="55"/>
      <c r="D31" s="116"/>
      <c r="E31" s="56"/>
      <c r="F31" s="56">
        <v>1</v>
      </c>
      <c r="G31" s="56">
        <v>1</v>
      </c>
      <c r="H31" s="56"/>
      <c r="I31" s="83"/>
      <c r="J31" s="56"/>
      <c r="K31" s="56"/>
      <c r="L31" s="56"/>
      <c r="M31" s="56"/>
      <c r="N31" s="17"/>
      <c r="O31" s="17"/>
      <c r="P31" s="17"/>
      <c r="Q31" s="171">
        <f t="shared" si="0"/>
        <v>2</v>
      </c>
    </row>
    <row r="32" spans="1:17" ht="15.75">
      <c r="A32" s="177" t="s">
        <v>26</v>
      </c>
      <c r="B32" s="17"/>
      <c r="C32" s="55"/>
      <c r="D32" s="116"/>
      <c r="E32" s="56"/>
      <c r="F32" s="56"/>
      <c r="G32" s="56"/>
      <c r="H32" s="56">
        <v>1</v>
      </c>
      <c r="I32" s="83"/>
      <c r="J32" s="56"/>
      <c r="K32" s="119"/>
      <c r="L32" s="119"/>
      <c r="M32" s="56"/>
      <c r="N32" s="17"/>
      <c r="O32" s="17"/>
      <c r="P32" s="17"/>
      <c r="Q32" s="171">
        <f t="shared" si="0"/>
        <v>1</v>
      </c>
    </row>
    <row r="33" spans="1:22" ht="15.75">
      <c r="A33" s="177" t="s">
        <v>27</v>
      </c>
      <c r="B33" s="17"/>
      <c r="C33" s="55"/>
      <c r="D33" s="116"/>
      <c r="E33" s="56"/>
      <c r="F33" s="56"/>
      <c r="G33" s="56"/>
      <c r="H33" s="56"/>
      <c r="I33" s="83"/>
      <c r="J33" s="56"/>
      <c r="K33" s="119"/>
      <c r="L33" s="119"/>
      <c r="M33" s="56"/>
      <c r="N33" s="17"/>
      <c r="O33" s="17"/>
      <c r="P33" s="17"/>
      <c r="Q33" s="171">
        <f t="shared" si="0"/>
        <v>0</v>
      </c>
    </row>
    <row r="34" spans="1:22" ht="15.75">
      <c r="A34" s="177" t="s">
        <v>71</v>
      </c>
      <c r="B34" s="17">
        <v>1</v>
      </c>
      <c r="C34" s="55"/>
      <c r="D34" s="116"/>
      <c r="E34" s="56"/>
      <c r="F34" s="56"/>
      <c r="G34" s="56">
        <v>1</v>
      </c>
      <c r="H34" s="56"/>
      <c r="I34" s="83"/>
      <c r="J34" s="56"/>
      <c r="K34" s="119"/>
      <c r="L34" s="119"/>
      <c r="M34" s="56"/>
      <c r="N34" s="17"/>
      <c r="O34" s="17"/>
      <c r="P34" s="17"/>
      <c r="Q34" s="171">
        <f t="shared" si="0"/>
        <v>2</v>
      </c>
    </row>
    <row r="35" spans="1:22" ht="15.75">
      <c r="A35" s="177" t="s">
        <v>28</v>
      </c>
      <c r="B35" s="17">
        <v>1</v>
      </c>
      <c r="C35" s="55"/>
      <c r="D35" s="116"/>
      <c r="E35" s="56"/>
      <c r="F35" s="56"/>
      <c r="G35" s="56">
        <v>1</v>
      </c>
      <c r="H35" s="56">
        <v>1</v>
      </c>
      <c r="I35" s="83"/>
      <c r="J35" s="56"/>
      <c r="K35" s="119"/>
      <c r="L35" s="119"/>
      <c r="M35" s="56"/>
      <c r="N35" s="17"/>
      <c r="O35" s="17"/>
      <c r="P35" s="17"/>
      <c r="Q35" s="171">
        <f t="shared" si="0"/>
        <v>3</v>
      </c>
    </row>
    <row r="36" spans="1:22" ht="15.75">
      <c r="A36" s="177" t="s">
        <v>29</v>
      </c>
      <c r="B36" s="17">
        <v>1</v>
      </c>
      <c r="C36" s="55"/>
      <c r="D36" s="116"/>
      <c r="E36" s="56">
        <v>1</v>
      </c>
      <c r="F36" s="56">
        <v>1</v>
      </c>
      <c r="G36" s="56">
        <v>1</v>
      </c>
      <c r="H36" s="56">
        <v>1</v>
      </c>
      <c r="I36" s="83"/>
      <c r="J36" s="56"/>
      <c r="K36" s="119"/>
      <c r="L36" s="119"/>
      <c r="M36" s="56"/>
      <c r="N36" s="17"/>
      <c r="O36" s="17"/>
      <c r="P36" s="17"/>
      <c r="Q36" s="171">
        <f t="shared" ref="Q36:Q50" si="1">SUM(B36:P36)</f>
        <v>5</v>
      </c>
    </row>
    <row r="37" spans="1:22" ht="15.75">
      <c r="A37" s="177" t="s">
        <v>30</v>
      </c>
      <c r="B37" s="17">
        <v>1</v>
      </c>
      <c r="C37" s="55"/>
      <c r="D37" s="116"/>
      <c r="E37" s="56"/>
      <c r="F37" s="56">
        <v>1</v>
      </c>
      <c r="G37" s="56"/>
      <c r="H37" s="56">
        <v>1</v>
      </c>
      <c r="I37" s="83"/>
      <c r="J37" s="56"/>
      <c r="K37" s="121"/>
      <c r="L37" s="121"/>
      <c r="M37" s="56"/>
      <c r="N37" s="17"/>
      <c r="O37" s="17"/>
      <c r="P37" s="17"/>
      <c r="Q37" s="171">
        <f t="shared" si="1"/>
        <v>3</v>
      </c>
    </row>
    <row r="38" spans="1:22" ht="15.75">
      <c r="A38" s="177" t="s">
        <v>31</v>
      </c>
      <c r="B38" s="17"/>
      <c r="C38" s="55">
        <v>1</v>
      </c>
      <c r="D38" s="116"/>
      <c r="E38" s="56"/>
      <c r="F38" s="56"/>
      <c r="G38" s="56"/>
      <c r="H38" s="56"/>
      <c r="I38" s="83"/>
      <c r="J38" s="56"/>
      <c r="K38" s="119"/>
      <c r="L38" s="119"/>
      <c r="M38" s="56"/>
      <c r="N38" s="17"/>
      <c r="O38" s="17"/>
      <c r="P38" s="17"/>
      <c r="Q38" s="171">
        <f t="shared" si="1"/>
        <v>1</v>
      </c>
    </row>
    <row r="39" spans="1:22" ht="15.75">
      <c r="A39" s="177" t="s">
        <v>32</v>
      </c>
      <c r="B39" s="17">
        <v>1</v>
      </c>
      <c r="C39" s="55">
        <v>1</v>
      </c>
      <c r="D39" s="116">
        <v>1</v>
      </c>
      <c r="E39" s="56">
        <v>1</v>
      </c>
      <c r="F39" s="56"/>
      <c r="G39" s="56">
        <v>1</v>
      </c>
      <c r="H39" s="56">
        <v>1</v>
      </c>
      <c r="I39" s="83"/>
      <c r="J39" s="56"/>
      <c r="K39" s="119"/>
      <c r="L39" s="119"/>
      <c r="M39" s="56"/>
      <c r="N39" s="17"/>
      <c r="O39" s="17"/>
      <c r="P39" s="17"/>
      <c r="Q39" s="171">
        <f t="shared" si="1"/>
        <v>6</v>
      </c>
    </row>
    <row r="40" spans="1:22" s="17" customFormat="1">
      <c r="A40" s="177" t="s">
        <v>72</v>
      </c>
      <c r="B40" s="56">
        <v>1</v>
      </c>
      <c r="C40" s="56">
        <v>1</v>
      </c>
      <c r="D40" s="123">
        <v>1</v>
      </c>
      <c r="E40" s="56"/>
      <c r="F40" s="56">
        <v>1</v>
      </c>
      <c r="G40" s="56">
        <v>1</v>
      </c>
      <c r="H40" s="56"/>
      <c r="I40" s="83"/>
      <c r="J40" s="56"/>
      <c r="K40" s="56"/>
      <c r="L40" s="56"/>
      <c r="M40" s="56"/>
      <c r="N40" s="56"/>
      <c r="O40" s="56"/>
      <c r="P40" s="56"/>
      <c r="Q40" s="172">
        <f>SUM(B40:P40)</f>
        <v>5</v>
      </c>
      <c r="R40" s="52"/>
      <c r="S40" s="52"/>
      <c r="T40" s="52"/>
      <c r="U40" s="52"/>
      <c r="V40" s="52"/>
    </row>
    <row r="41" spans="1:22" s="17" customFormat="1" ht="15.75">
      <c r="A41" s="177" t="s">
        <v>33</v>
      </c>
      <c r="C41" s="55"/>
      <c r="D41" s="116">
        <v>1</v>
      </c>
      <c r="E41" s="56"/>
      <c r="F41" s="56"/>
      <c r="G41" s="56"/>
      <c r="H41" s="56">
        <v>1</v>
      </c>
      <c r="I41" s="83"/>
      <c r="J41" s="56"/>
      <c r="K41" s="119"/>
      <c r="L41" s="119"/>
      <c r="M41" s="56"/>
      <c r="Q41" s="171">
        <f t="shared" si="1"/>
        <v>2</v>
      </c>
    </row>
    <row r="42" spans="1:22" s="17" customFormat="1" ht="15.75">
      <c r="A42" s="250" t="s">
        <v>69</v>
      </c>
      <c r="B42" s="251"/>
      <c r="C42" s="252"/>
      <c r="D42" s="307"/>
      <c r="E42" s="254"/>
      <c r="F42" s="254"/>
      <c r="G42" s="254">
        <v>1</v>
      </c>
      <c r="H42" s="56"/>
      <c r="I42" s="83"/>
      <c r="J42" s="56"/>
      <c r="K42" s="119"/>
      <c r="L42" s="119"/>
      <c r="M42" s="56"/>
      <c r="Q42" s="171">
        <f t="shared" si="1"/>
        <v>1</v>
      </c>
    </row>
    <row r="43" spans="1:22" s="17" customFormat="1">
      <c r="A43" s="177" t="s">
        <v>34</v>
      </c>
      <c r="B43" s="17">
        <v>1</v>
      </c>
      <c r="C43" s="55">
        <v>1</v>
      </c>
      <c r="D43" s="116">
        <v>1</v>
      </c>
      <c r="E43" s="56">
        <v>1</v>
      </c>
      <c r="F43" s="56"/>
      <c r="G43" s="56">
        <v>1</v>
      </c>
      <c r="H43" s="56"/>
      <c r="I43" s="83"/>
      <c r="J43" s="56"/>
      <c r="K43" s="56"/>
      <c r="L43" s="56"/>
      <c r="M43" s="56"/>
      <c r="Q43" s="171">
        <f t="shared" si="1"/>
        <v>5</v>
      </c>
    </row>
    <row r="44" spans="1:22" s="17" customFormat="1">
      <c r="A44" s="177" t="s">
        <v>35</v>
      </c>
      <c r="C44" s="55"/>
      <c r="D44" s="116"/>
      <c r="E44" s="56"/>
      <c r="F44" s="56"/>
      <c r="G44" s="56"/>
      <c r="H44" s="56"/>
      <c r="I44" s="83"/>
      <c r="J44" s="56"/>
      <c r="K44" s="56"/>
      <c r="L44" s="56"/>
      <c r="M44" s="56"/>
      <c r="Q44" s="171">
        <f t="shared" si="1"/>
        <v>0</v>
      </c>
    </row>
    <row r="45" spans="1:22" s="17" customFormat="1">
      <c r="A45" s="177" t="s">
        <v>36</v>
      </c>
      <c r="C45" s="55">
        <v>1</v>
      </c>
      <c r="D45" s="116"/>
      <c r="E45" s="56"/>
      <c r="F45" s="56"/>
      <c r="G45" s="56"/>
      <c r="H45" s="56"/>
      <c r="I45" s="83"/>
      <c r="J45" s="56"/>
      <c r="K45" s="56"/>
      <c r="L45" s="56"/>
      <c r="M45" s="56"/>
      <c r="Q45" s="171">
        <f t="shared" si="1"/>
        <v>1</v>
      </c>
    </row>
    <row r="46" spans="1:22">
      <c r="A46" s="177" t="s">
        <v>37</v>
      </c>
      <c r="B46" s="17"/>
      <c r="C46" s="55">
        <v>1</v>
      </c>
      <c r="D46" s="116"/>
      <c r="E46" s="56"/>
      <c r="F46" s="56"/>
      <c r="G46" s="56">
        <v>1</v>
      </c>
      <c r="H46" s="56">
        <v>1</v>
      </c>
      <c r="I46" s="83"/>
      <c r="J46" s="56"/>
      <c r="K46" s="56"/>
      <c r="L46" s="56"/>
      <c r="M46" s="56"/>
      <c r="N46" s="17"/>
      <c r="O46" s="17"/>
      <c r="P46" s="17"/>
      <c r="Q46" s="171">
        <f t="shared" si="1"/>
        <v>3</v>
      </c>
      <c r="R46" s="17"/>
      <c r="S46" s="17"/>
      <c r="T46" s="17"/>
      <c r="U46" s="17"/>
      <c r="V46" s="17"/>
    </row>
    <row r="47" spans="1:22">
      <c r="A47" s="177" t="s">
        <v>38</v>
      </c>
      <c r="B47" s="17"/>
      <c r="C47" s="55"/>
      <c r="D47" s="116">
        <v>1</v>
      </c>
      <c r="E47" s="56"/>
      <c r="F47" s="56"/>
      <c r="G47" s="56"/>
      <c r="H47" s="56"/>
      <c r="I47" s="83"/>
      <c r="J47" s="56"/>
      <c r="K47" s="56"/>
      <c r="L47" s="56"/>
      <c r="M47" s="56"/>
      <c r="N47" s="17"/>
      <c r="O47" s="17"/>
      <c r="P47" s="17"/>
      <c r="Q47" s="171">
        <f t="shared" si="1"/>
        <v>1</v>
      </c>
    </row>
    <row r="48" spans="1:22">
      <c r="A48" s="177" t="s">
        <v>39</v>
      </c>
      <c r="B48" s="17"/>
      <c r="C48" s="55"/>
      <c r="D48" s="116"/>
      <c r="E48" s="56"/>
      <c r="F48" s="56"/>
      <c r="G48" s="56"/>
      <c r="H48" s="56"/>
      <c r="I48" s="83"/>
      <c r="J48" s="56"/>
      <c r="K48" s="56"/>
      <c r="L48" s="56"/>
      <c r="M48" s="56"/>
      <c r="N48" s="17"/>
      <c r="O48" s="17"/>
      <c r="P48" s="17"/>
      <c r="Q48" s="171">
        <f t="shared" si="1"/>
        <v>0</v>
      </c>
    </row>
    <row r="49" spans="1:22" s="52" customFormat="1">
      <c r="A49" s="177" t="s">
        <v>40</v>
      </c>
      <c r="B49" s="17">
        <v>1</v>
      </c>
      <c r="C49" s="55"/>
      <c r="D49" s="122">
        <v>1</v>
      </c>
      <c r="E49" s="56"/>
      <c r="F49" s="56">
        <v>1</v>
      </c>
      <c r="G49" s="56">
        <v>1</v>
      </c>
      <c r="H49" s="56"/>
      <c r="I49" s="83"/>
      <c r="J49" s="56"/>
      <c r="K49" s="56"/>
      <c r="L49" s="56"/>
      <c r="M49" s="56"/>
      <c r="N49" s="17"/>
      <c r="O49" s="17"/>
      <c r="P49" s="17"/>
      <c r="Q49" s="171">
        <f t="shared" si="1"/>
        <v>4</v>
      </c>
      <c r="R49" s="13"/>
      <c r="S49" s="13"/>
      <c r="T49" s="13"/>
      <c r="U49" s="13"/>
      <c r="V49" s="13"/>
    </row>
    <row r="50" spans="1:22" s="52" customFormat="1" ht="15.75" thickBot="1">
      <c r="A50" s="177" t="s">
        <v>41</v>
      </c>
      <c r="B50" s="56"/>
      <c r="C50" s="55">
        <v>1</v>
      </c>
      <c r="D50" s="122">
        <v>1</v>
      </c>
      <c r="E50" s="56">
        <v>1</v>
      </c>
      <c r="F50" s="56">
        <v>1</v>
      </c>
      <c r="G50" s="56"/>
      <c r="H50" s="56">
        <v>1</v>
      </c>
      <c r="I50" s="83"/>
      <c r="J50" s="56"/>
      <c r="K50" s="56"/>
      <c r="L50" s="56"/>
      <c r="M50" s="56"/>
      <c r="N50" s="56"/>
      <c r="O50" s="56"/>
      <c r="P50" s="56"/>
      <c r="Q50" s="172">
        <f t="shared" si="1"/>
        <v>5</v>
      </c>
    </row>
    <row r="51" spans="1:22" s="71" customFormat="1">
      <c r="A51" s="178"/>
      <c r="B51" s="179">
        <f>SUM(B4:B50)</f>
        <v>19</v>
      </c>
      <c r="C51" s="179">
        <f>SUM(C4:C50)</f>
        <v>16</v>
      </c>
      <c r="D51" s="179">
        <f>SUM(D4:D50)</f>
        <v>21</v>
      </c>
      <c r="E51" s="179">
        <f>SUM(E4:E50, E6)</f>
        <v>11</v>
      </c>
      <c r="F51" s="179">
        <f>SUM(F4:F50)</f>
        <v>17</v>
      </c>
      <c r="G51" s="179">
        <f>SUM(G4:G50)</f>
        <v>19</v>
      </c>
      <c r="H51" s="179">
        <f>SUM(H4:H50)</f>
        <v>16</v>
      </c>
      <c r="I51" s="179"/>
      <c r="J51" s="179"/>
      <c r="K51" s="179"/>
      <c r="L51" s="179"/>
      <c r="M51" s="179"/>
      <c r="N51" s="179">
        <f>SUM(N4:N50)</f>
        <v>0</v>
      </c>
      <c r="O51" s="179">
        <f>SUM(O4:O50)</f>
        <v>0</v>
      </c>
      <c r="P51" s="179">
        <f>SUM(P4:P50)</f>
        <v>0</v>
      </c>
      <c r="Q51" s="180">
        <f>AVERAGE(B51:P51)</f>
        <v>11.9</v>
      </c>
      <c r="R51" s="98" t="s">
        <v>50</v>
      </c>
    </row>
    <row r="52" spans="1:22">
      <c r="A52" s="177"/>
      <c r="Q52" s="173">
        <f>SUM(B51:P51)</f>
        <v>119</v>
      </c>
      <c r="R52" s="97" t="s">
        <v>51</v>
      </c>
    </row>
    <row r="53" spans="1:22" ht="75">
      <c r="A53" s="177" t="s">
        <v>114</v>
      </c>
      <c r="B53" s="59" t="s">
        <v>94</v>
      </c>
      <c r="C53" s="59" t="s">
        <v>110</v>
      </c>
      <c r="D53" s="59" t="s">
        <v>123</v>
      </c>
      <c r="E53" s="59" t="s">
        <v>127</v>
      </c>
      <c r="F53" s="59" t="s">
        <v>24</v>
      </c>
      <c r="G53" s="59" t="s">
        <v>130</v>
      </c>
      <c r="H53" s="59" t="s">
        <v>142</v>
      </c>
      <c r="I53" s="308" t="s">
        <v>143</v>
      </c>
      <c r="M53" s="59" t="s">
        <v>133</v>
      </c>
      <c r="Q53" s="174">
        <f>Q52/44</f>
        <v>2.7045454545454546</v>
      </c>
      <c r="R53" s="97" t="s">
        <v>43</v>
      </c>
    </row>
    <row r="54" spans="1:22">
      <c r="A54" s="177"/>
    </row>
    <row r="55" spans="1:22" ht="60">
      <c r="A55" s="14" t="s">
        <v>112</v>
      </c>
      <c r="B55" s="13" t="s">
        <v>113</v>
      </c>
      <c r="C55" s="59" t="s">
        <v>111</v>
      </c>
      <c r="D55" s="13" t="s">
        <v>125</v>
      </c>
      <c r="E55" s="13" t="s">
        <v>126</v>
      </c>
      <c r="G55" s="13" t="s">
        <v>132</v>
      </c>
      <c r="H55" s="59" t="s">
        <v>144</v>
      </c>
    </row>
    <row r="57" spans="1:22" ht="90">
      <c r="A57" s="188"/>
      <c r="B57" s="17"/>
      <c r="C57" s="17"/>
      <c r="H57" s="59" t="s">
        <v>145</v>
      </c>
    </row>
    <row r="59" spans="1:22">
      <c r="P59" s="97"/>
    </row>
  </sheetData>
  <autoFilter ref="A3:Q51" xr:uid="{00000000-0009-0000-0000-000002000000}"/>
  <conditionalFormatting sqref="Q4:Q50">
    <cfRule type="cellIs" dxfId="25" priority="2" operator="lessThan">
      <formula>2</formula>
    </cfRule>
    <cfRule type="cellIs" dxfId="24" priority="3" operator="greaterThan">
      <formula>1</formula>
    </cfRule>
    <cfRule type="top10" dxfId="23" priority="1" rank="3"/>
  </conditionalFormatting>
  <printOptions gridLines="1"/>
  <pageMargins left="0.31496062992125984" right="0.31496062992125984" top="0.15748031496062992" bottom="0.15748031496062992" header="0.31496062992125984" footer="0.31496062992125984"/>
  <pageSetup paperSize="9" scale="6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62"/>
  <sheetViews>
    <sheetView topLeftCell="A14" workbookViewId="0">
      <pane xSplit="1" topLeftCell="B1" activePane="topRight" state="frozen"/>
      <selection pane="topRight" activeCell="R2" sqref="R2:R48"/>
    </sheetView>
  </sheetViews>
  <sheetFormatPr defaultColWidth="8.42578125" defaultRowHeight="15"/>
  <cols>
    <col min="1" max="1" width="19.140625" style="23" customWidth="1"/>
    <col min="2" max="2" width="3.7109375" style="18" customWidth="1"/>
    <col min="3" max="3" width="3.28515625" style="18" customWidth="1"/>
    <col min="4" max="4" width="2.5703125" style="18" customWidth="1"/>
    <col min="5" max="17" width="2" style="18" customWidth="1"/>
    <col min="18" max="18" width="5.7109375" style="18" customWidth="1"/>
    <col min="19" max="16384" width="8.42578125" style="18"/>
  </cols>
  <sheetData>
    <row r="1" spans="1:18" s="30" customFormat="1" ht="54" thickBot="1">
      <c r="A1" s="29" t="s">
        <v>96</v>
      </c>
      <c r="B1" s="278">
        <v>43369</v>
      </c>
      <c r="C1" s="279" t="s">
        <v>97</v>
      </c>
      <c r="D1" s="280">
        <v>43430</v>
      </c>
      <c r="E1" s="281">
        <v>43446</v>
      </c>
      <c r="F1" s="282">
        <v>43448</v>
      </c>
      <c r="G1" s="282">
        <v>43452</v>
      </c>
      <c r="H1" s="282">
        <v>43460</v>
      </c>
      <c r="I1" s="282">
        <v>43465</v>
      </c>
      <c r="J1" s="216">
        <v>43468</v>
      </c>
      <c r="K1" s="287">
        <v>43105</v>
      </c>
      <c r="L1" s="216">
        <v>43472</v>
      </c>
      <c r="M1" s="216">
        <v>43507</v>
      </c>
      <c r="N1" s="216">
        <v>43514</v>
      </c>
      <c r="O1" s="216">
        <v>43522</v>
      </c>
      <c r="P1" s="216">
        <v>43523</v>
      </c>
      <c r="Q1" s="216"/>
      <c r="R1" s="289" t="s">
        <v>0</v>
      </c>
    </row>
    <row r="2" spans="1:18">
      <c r="A2" s="21" t="s">
        <v>1</v>
      </c>
      <c r="B2" s="283"/>
      <c r="C2" s="283"/>
      <c r="D2" s="283"/>
      <c r="E2" s="283"/>
      <c r="F2" s="283"/>
      <c r="G2" s="283"/>
      <c r="H2" s="283"/>
      <c r="I2" s="283"/>
      <c r="R2" s="18">
        <f>SUM(B2:Q2)</f>
        <v>0</v>
      </c>
    </row>
    <row r="3" spans="1:18">
      <c r="A3" s="21" t="s">
        <v>2</v>
      </c>
      <c r="B3" s="283"/>
      <c r="C3" s="283"/>
      <c r="D3" s="283"/>
      <c r="E3" s="283"/>
      <c r="F3" s="283"/>
      <c r="G3" s="283"/>
      <c r="H3" s="283"/>
      <c r="I3" s="283"/>
      <c r="R3" s="18">
        <f t="shared" ref="R3:R48" si="0">SUM(B3:Q3)</f>
        <v>0</v>
      </c>
    </row>
    <row r="4" spans="1:18">
      <c r="A4" s="22" t="s">
        <v>3</v>
      </c>
      <c r="B4" s="283"/>
      <c r="C4" s="283"/>
      <c r="D4" s="283"/>
      <c r="E4" s="284"/>
      <c r="F4" s="284"/>
      <c r="G4" s="283"/>
      <c r="H4" s="283"/>
      <c r="I4" s="283"/>
      <c r="R4" s="18">
        <f t="shared" si="0"/>
        <v>0</v>
      </c>
    </row>
    <row r="5" spans="1:18">
      <c r="A5" s="22" t="s">
        <v>4</v>
      </c>
      <c r="B5" s="283"/>
      <c r="C5" s="283"/>
      <c r="D5" s="283"/>
      <c r="E5" s="283"/>
      <c r="F5" s="283"/>
      <c r="G5" s="283"/>
      <c r="H5" s="283"/>
      <c r="I5" s="283"/>
      <c r="R5" s="18">
        <f t="shared" si="0"/>
        <v>0</v>
      </c>
    </row>
    <row r="6" spans="1:18">
      <c r="A6" s="22" t="s">
        <v>5</v>
      </c>
      <c r="B6" s="283"/>
      <c r="C6" s="283"/>
      <c r="D6" s="283"/>
      <c r="E6" s="283"/>
      <c r="F6" s="283"/>
      <c r="G6" s="283"/>
      <c r="H6" s="283"/>
      <c r="I6" s="283"/>
      <c r="R6" s="18">
        <f t="shared" si="0"/>
        <v>0</v>
      </c>
    </row>
    <row r="7" spans="1:18">
      <c r="A7" s="22" t="s">
        <v>6</v>
      </c>
      <c r="B7" s="283"/>
      <c r="C7" s="283"/>
      <c r="D7" s="283"/>
      <c r="E7" s="283"/>
      <c r="F7" s="283">
        <v>1</v>
      </c>
      <c r="G7" s="283">
        <v>1</v>
      </c>
      <c r="H7" s="283"/>
      <c r="I7" s="283"/>
      <c r="R7" s="18">
        <f t="shared" si="0"/>
        <v>2</v>
      </c>
    </row>
    <row r="8" spans="1:18">
      <c r="A8" s="22" t="s">
        <v>7</v>
      </c>
      <c r="B8" s="283"/>
      <c r="C8" s="283"/>
      <c r="D8" s="283"/>
      <c r="E8" s="283">
        <v>1</v>
      </c>
      <c r="F8" s="283">
        <v>1</v>
      </c>
      <c r="G8" s="283"/>
      <c r="H8" s="283">
        <v>1</v>
      </c>
      <c r="I8" s="283"/>
      <c r="J8" s="18">
        <v>1</v>
      </c>
      <c r="R8" s="18">
        <f t="shared" si="0"/>
        <v>4</v>
      </c>
    </row>
    <row r="9" spans="1:18">
      <c r="A9" s="22" t="s">
        <v>8</v>
      </c>
      <c r="B9" s="283"/>
      <c r="C9" s="283"/>
      <c r="D9" s="283"/>
      <c r="E9" s="283"/>
      <c r="F9" s="283"/>
      <c r="G9" s="283"/>
      <c r="H9" s="283"/>
      <c r="I9" s="283"/>
      <c r="R9" s="18">
        <f t="shared" si="0"/>
        <v>0</v>
      </c>
    </row>
    <row r="10" spans="1:18">
      <c r="A10" s="22" t="s">
        <v>9</v>
      </c>
      <c r="B10" s="283"/>
      <c r="C10" s="283"/>
      <c r="D10" s="283"/>
      <c r="E10" s="283"/>
      <c r="F10" s="283"/>
      <c r="G10" s="283"/>
      <c r="H10" s="283"/>
      <c r="I10" s="283"/>
      <c r="R10" s="18">
        <f t="shared" si="0"/>
        <v>0</v>
      </c>
    </row>
    <row r="11" spans="1:18">
      <c r="A11" s="22" t="s">
        <v>10</v>
      </c>
      <c r="B11" s="283"/>
      <c r="C11" s="283"/>
      <c r="D11" s="283">
        <v>1</v>
      </c>
      <c r="E11" s="283"/>
      <c r="F11" s="283"/>
      <c r="G11" s="283"/>
      <c r="H11" s="283"/>
      <c r="I11" s="283"/>
      <c r="M11" s="18">
        <v>1</v>
      </c>
      <c r="R11" s="18">
        <f t="shared" si="0"/>
        <v>2</v>
      </c>
    </row>
    <row r="12" spans="1:18">
      <c r="A12" s="22" t="s">
        <v>11</v>
      </c>
      <c r="B12" s="283"/>
      <c r="C12" s="283"/>
      <c r="D12" s="283"/>
      <c r="E12" s="283"/>
      <c r="F12" s="283"/>
      <c r="G12" s="283"/>
      <c r="H12" s="283"/>
      <c r="I12" s="283"/>
      <c r="R12" s="18">
        <f t="shared" si="0"/>
        <v>0</v>
      </c>
    </row>
    <row r="13" spans="1:18">
      <c r="A13" s="22" t="s">
        <v>12</v>
      </c>
      <c r="B13" s="283"/>
      <c r="C13" s="283">
        <v>1</v>
      </c>
      <c r="D13" s="283"/>
      <c r="E13" s="283"/>
      <c r="F13" s="283"/>
      <c r="G13" s="283"/>
      <c r="H13" s="283">
        <v>1</v>
      </c>
      <c r="I13" s="283"/>
      <c r="R13" s="18">
        <f t="shared" si="0"/>
        <v>2</v>
      </c>
    </row>
    <row r="14" spans="1:18">
      <c r="A14" s="22" t="s">
        <v>13</v>
      </c>
      <c r="B14" s="283"/>
      <c r="C14" s="283"/>
      <c r="D14" s="283"/>
      <c r="E14" s="283"/>
      <c r="F14" s="283"/>
      <c r="G14" s="283"/>
      <c r="H14" s="283"/>
      <c r="I14" s="283"/>
      <c r="O14" s="18">
        <v>1</v>
      </c>
      <c r="R14" s="18">
        <f t="shared" si="0"/>
        <v>1</v>
      </c>
    </row>
    <row r="15" spans="1:18">
      <c r="A15" s="22" t="s">
        <v>14</v>
      </c>
      <c r="B15" s="283"/>
      <c r="C15" s="283"/>
      <c r="D15" s="283"/>
      <c r="E15" s="283"/>
      <c r="F15" s="283"/>
      <c r="G15" s="283"/>
      <c r="H15" s="283"/>
      <c r="I15" s="283">
        <v>1</v>
      </c>
      <c r="R15" s="18">
        <f t="shared" si="0"/>
        <v>1</v>
      </c>
    </row>
    <row r="16" spans="1:18">
      <c r="A16" s="22" t="s">
        <v>15</v>
      </c>
      <c r="B16" s="283"/>
      <c r="C16" s="283"/>
      <c r="D16" s="283"/>
      <c r="E16" s="283"/>
      <c r="F16" s="283"/>
      <c r="G16" s="283"/>
      <c r="H16" s="283"/>
      <c r="I16" s="283"/>
      <c r="R16" s="18">
        <f t="shared" si="0"/>
        <v>0</v>
      </c>
    </row>
    <row r="17" spans="1:18">
      <c r="A17" s="197" t="s">
        <v>116</v>
      </c>
      <c r="B17" s="283"/>
      <c r="C17" s="283"/>
      <c r="D17" s="283"/>
      <c r="E17" s="283">
        <v>1</v>
      </c>
      <c r="F17" s="283"/>
      <c r="G17" s="283">
        <v>1</v>
      </c>
      <c r="H17" s="283"/>
      <c r="I17" s="283"/>
      <c r="R17" s="18">
        <f t="shared" si="0"/>
        <v>2</v>
      </c>
    </row>
    <row r="18" spans="1:18">
      <c r="A18" s="22" t="s">
        <v>16</v>
      </c>
      <c r="B18" s="283"/>
      <c r="C18" s="283"/>
      <c r="D18" s="283"/>
      <c r="E18" s="283"/>
      <c r="F18" s="283"/>
      <c r="G18" s="283"/>
      <c r="H18" s="283"/>
      <c r="I18" s="283"/>
      <c r="R18" s="18">
        <f t="shared" si="0"/>
        <v>0</v>
      </c>
    </row>
    <row r="19" spans="1:18">
      <c r="A19" s="22" t="s">
        <v>17</v>
      </c>
      <c r="B19" s="283"/>
      <c r="C19" s="283"/>
      <c r="D19" s="283"/>
      <c r="E19" s="284"/>
      <c r="F19" s="284"/>
      <c r="G19" s="284"/>
      <c r="H19" s="284"/>
      <c r="I19" s="284"/>
      <c r="J19" s="19"/>
      <c r="K19" s="19"/>
      <c r="L19" s="19"/>
      <c r="M19" s="19"/>
      <c r="N19" s="19"/>
      <c r="O19" s="19"/>
      <c r="P19" s="19"/>
      <c r="Q19" s="19"/>
      <c r="R19" s="18">
        <f t="shared" si="0"/>
        <v>0</v>
      </c>
    </row>
    <row r="20" spans="1:18">
      <c r="A20" s="22" t="s">
        <v>70</v>
      </c>
      <c r="B20" s="283"/>
      <c r="C20" s="283"/>
      <c r="D20" s="283">
        <v>1</v>
      </c>
      <c r="E20" s="284"/>
      <c r="F20" s="284"/>
      <c r="G20" s="283"/>
      <c r="H20" s="283"/>
      <c r="I20" s="283"/>
      <c r="L20" s="18">
        <v>1</v>
      </c>
      <c r="R20" s="18">
        <f t="shared" si="0"/>
        <v>2</v>
      </c>
    </row>
    <row r="21" spans="1:18" s="260" customFormat="1">
      <c r="A21" s="259" t="s">
        <v>18</v>
      </c>
      <c r="B21" s="285"/>
      <c r="C21" s="285"/>
      <c r="D21" s="285"/>
      <c r="E21" s="285"/>
      <c r="F21" s="285"/>
      <c r="G21" s="285"/>
      <c r="H21" s="285"/>
      <c r="I21" s="285"/>
      <c r="R21" s="18">
        <f t="shared" si="0"/>
        <v>0</v>
      </c>
    </row>
    <row r="22" spans="1:18">
      <c r="A22" s="197" t="s">
        <v>115</v>
      </c>
      <c r="B22" s="283"/>
      <c r="C22" s="283"/>
      <c r="D22" s="283"/>
      <c r="E22" s="283"/>
      <c r="F22" s="283"/>
      <c r="G22" s="283"/>
      <c r="H22" s="283"/>
      <c r="I22" s="283"/>
      <c r="R22" s="18">
        <f t="shared" si="0"/>
        <v>0</v>
      </c>
    </row>
    <row r="23" spans="1:18">
      <c r="A23" s="22" t="s">
        <v>20</v>
      </c>
      <c r="B23" s="283"/>
      <c r="C23" s="283"/>
      <c r="D23" s="283"/>
      <c r="E23" s="283"/>
      <c r="F23" s="283"/>
      <c r="G23" s="283"/>
      <c r="H23" s="283"/>
      <c r="I23" s="283"/>
      <c r="R23" s="18">
        <f t="shared" si="0"/>
        <v>0</v>
      </c>
    </row>
    <row r="24" spans="1:18">
      <c r="A24" s="22" t="s">
        <v>19</v>
      </c>
      <c r="B24" s="283">
        <v>1</v>
      </c>
      <c r="C24" s="283"/>
      <c r="D24" s="283"/>
      <c r="E24" s="284"/>
      <c r="F24" s="284"/>
      <c r="G24" s="283">
        <v>1</v>
      </c>
      <c r="H24" s="283"/>
      <c r="I24" s="283"/>
      <c r="R24" s="18">
        <f t="shared" si="0"/>
        <v>2</v>
      </c>
    </row>
    <row r="25" spans="1:18" s="260" customFormat="1">
      <c r="A25" s="259" t="s">
        <v>21</v>
      </c>
      <c r="B25" s="285"/>
      <c r="C25" s="285"/>
      <c r="D25" s="285"/>
      <c r="E25" s="285"/>
      <c r="F25" s="285"/>
      <c r="G25" s="285"/>
      <c r="H25" s="285"/>
      <c r="I25" s="285"/>
      <c r="R25" s="18">
        <f t="shared" si="0"/>
        <v>0</v>
      </c>
    </row>
    <row r="26" spans="1:18">
      <c r="A26" s="22" t="s">
        <v>22</v>
      </c>
      <c r="B26" s="283"/>
      <c r="C26" s="283"/>
      <c r="D26" s="283"/>
      <c r="E26" s="284"/>
      <c r="F26" s="283"/>
      <c r="G26" s="283"/>
      <c r="H26" s="283"/>
      <c r="I26" s="283"/>
      <c r="J26" s="18">
        <v>1</v>
      </c>
      <c r="R26" s="18">
        <f t="shared" si="0"/>
        <v>1</v>
      </c>
    </row>
    <row r="27" spans="1:18">
      <c r="A27" s="22" t="s">
        <v>23</v>
      </c>
      <c r="B27" s="283"/>
      <c r="C27" s="283"/>
      <c r="D27" s="283"/>
      <c r="E27" s="283"/>
      <c r="F27" s="283"/>
      <c r="G27" s="283"/>
      <c r="H27" s="283"/>
      <c r="I27" s="283"/>
      <c r="R27" s="18">
        <f t="shared" si="0"/>
        <v>0</v>
      </c>
    </row>
    <row r="28" spans="1:18">
      <c r="A28" s="22" t="s">
        <v>24</v>
      </c>
      <c r="B28" s="283"/>
      <c r="C28" s="283"/>
      <c r="D28" s="283"/>
      <c r="E28" s="283"/>
      <c r="F28" s="283"/>
      <c r="G28" s="283"/>
      <c r="H28" s="283"/>
      <c r="I28" s="283"/>
      <c r="R28" s="18">
        <f t="shared" si="0"/>
        <v>0</v>
      </c>
    </row>
    <row r="29" spans="1:18">
      <c r="A29" s="22" t="s">
        <v>25</v>
      </c>
      <c r="B29" s="283"/>
      <c r="C29" s="283"/>
      <c r="D29" s="283"/>
      <c r="E29" s="283"/>
      <c r="F29" s="283"/>
      <c r="G29" s="283"/>
      <c r="H29" s="283"/>
      <c r="I29" s="283"/>
      <c r="R29" s="18">
        <f t="shared" si="0"/>
        <v>0</v>
      </c>
    </row>
    <row r="30" spans="1:18">
      <c r="A30" s="22" t="s">
        <v>26</v>
      </c>
      <c r="B30" s="283"/>
      <c r="C30" s="283"/>
      <c r="D30" s="283"/>
      <c r="E30" s="283"/>
      <c r="F30" s="283"/>
      <c r="G30" s="283"/>
      <c r="H30" s="283"/>
      <c r="I30" s="283"/>
      <c r="R30" s="18">
        <f t="shared" si="0"/>
        <v>0</v>
      </c>
    </row>
    <row r="31" spans="1:18">
      <c r="A31" s="22" t="s">
        <v>27</v>
      </c>
      <c r="B31" s="283"/>
      <c r="C31" s="283"/>
      <c r="D31" s="283"/>
      <c r="E31" s="283"/>
      <c r="F31" s="283"/>
      <c r="G31" s="283"/>
      <c r="H31" s="283"/>
      <c r="I31" s="283"/>
      <c r="R31" s="18">
        <f t="shared" si="0"/>
        <v>0</v>
      </c>
    </row>
    <row r="32" spans="1:18">
      <c r="A32" s="22" t="s">
        <v>71</v>
      </c>
      <c r="B32" s="283"/>
      <c r="C32" s="283"/>
      <c r="D32" s="283"/>
      <c r="E32" s="283"/>
      <c r="F32" s="283"/>
      <c r="G32" s="283"/>
      <c r="H32" s="283"/>
      <c r="I32" s="283"/>
      <c r="R32" s="18">
        <f t="shared" si="0"/>
        <v>0</v>
      </c>
    </row>
    <row r="33" spans="1:18">
      <c r="A33" s="22" t="s">
        <v>28</v>
      </c>
      <c r="B33" s="283"/>
      <c r="C33" s="283"/>
      <c r="D33" s="283"/>
      <c r="E33" s="283"/>
      <c r="F33" s="283"/>
      <c r="G33" s="283"/>
      <c r="H33" s="283"/>
      <c r="I33" s="283"/>
      <c r="K33" s="18">
        <v>1</v>
      </c>
      <c r="R33" s="18">
        <f t="shared" si="0"/>
        <v>1</v>
      </c>
    </row>
    <row r="34" spans="1:18">
      <c r="A34" s="22" t="s">
        <v>29</v>
      </c>
      <c r="B34" s="283"/>
      <c r="C34" s="283"/>
      <c r="D34" s="283"/>
      <c r="E34" s="283"/>
      <c r="F34" s="283"/>
      <c r="G34" s="283"/>
      <c r="H34" s="283"/>
      <c r="I34" s="283"/>
      <c r="R34" s="18">
        <f t="shared" si="0"/>
        <v>0</v>
      </c>
    </row>
    <row r="35" spans="1:18">
      <c r="A35" s="22" t="s">
        <v>30</v>
      </c>
      <c r="B35" s="283"/>
      <c r="C35" s="283"/>
      <c r="D35" s="283"/>
      <c r="E35" s="283"/>
      <c r="F35" s="283"/>
      <c r="G35" s="283"/>
      <c r="H35" s="283"/>
      <c r="I35" s="283"/>
      <c r="R35" s="18">
        <f t="shared" si="0"/>
        <v>0</v>
      </c>
    </row>
    <row r="36" spans="1:18">
      <c r="A36" s="22" t="s">
        <v>31</v>
      </c>
      <c r="B36" s="283"/>
      <c r="C36" s="283"/>
      <c r="D36" s="283"/>
      <c r="E36" s="283"/>
      <c r="F36" s="283"/>
      <c r="G36" s="283"/>
      <c r="H36" s="283"/>
      <c r="I36" s="283"/>
      <c r="R36" s="18">
        <f t="shared" si="0"/>
        <v>0</v>
      </c>
    </row>
    <row r="37" spans="1:18">
      <c r="A37" s="22" t="s">
        <v>32</v>
      </c>
      <c r="B37" s="283"/>
      <c r="C37" s="283"/>
      <c r="D37" s="283"/>
      <c r="E37" s="283"/>
      <c r="F37" s="283"/>
      <c r="G37" s="283"/>
      <c r="H37" s="283"/>
      <c r="I37" s="283">
        <v>1</v>
      </c>
      <c r="K37" s="18">
        <v>1</v>
      </c>
      <c r="N37" s="18">
        <v>1</v>
      </c>
      <c r="O37" s="18">
        <v>1</v>
      </c>
      <c r="R37" s="18">
        <f t="shared" si="0"/>
        <v>4</v>
      </c>
    </row>
    <row r="38" spans="1:18">
      <c r="A38" t="s">
        <v>72</v>
      </c>
      <c r="B38" s="283"/>
      <c r="C38" s="283"/>
      <c r="D38" s="283"/>
      <c r="E38" s="283"/>
      <c r="F38" s="283"/>
      <c r="G38" s="283"/>
      <c r="H38" s="283"/>
      <c r="I38" s="283"/>
      <c r="J38"/>
      <c r="K38"/>
      <c r="L38"/>
      <c r="M38"/>
      <c r="N38"/>
      <c r="O38"/>
      <c r="P38">
        <v>1</v>
      </c>
      <c r="Q38"/>
      <c r="R38" s="18">
        <f t="shared" si="0"/>
        <v>1</v>
      </c>
    </row>
    <row r="39" spans="1:18">
      <c r="A39" s="22" t="s">
        <v>33</v>
      </c>
      <c r="B39" s="283"/>
      <c r="C39" s="283"/>
      <c r="D39" s="283"/>
      <c r="E39" s="283"/>
      <c r="F39" s="283"/>
      <c r="G39" s="283"/>
      <c r="H39" s="283"/>
      <c r="I39" s="283"/>
      <c r="R39" s="18">
        <f t="shared" si="0"/>
        <v>0</v>
      </c>
    </row>
    <row r="40" spans="1:18">
      <c r="A40" s="259" t="s">
        <v>69</v>
      </c>
      <c r="B40" s="285"/>
      <c r="C40" s="285"/>
      <c r="D40" s="285"/>
      <c r="E40" s="285"/>
      <c r="F40" s="285"/>
      <c r="G40" s="285"/>
      <c r="H40" s="285"/>
      <c r="I40" s="285"/>
      <c r="J40" s="260"/>
      <c r="K40" s="260"/>
      <c r="L40" s="260"/>
      <c r="M40" s="260"/>
      <c r="N40" s="260"/>
      <c r="O40" s="260"/>
      <c r="P40" s="260">
        <v>1</v>
      </c>
      <c r="Q40" s="260"/>
      <c r="R40" s="18">
        <f t="shared" si="0"/>
        <v>1</v>
      </c>
    </row>
    <row r="41" spans="1:18">
      <c r="A41" s="22" t="s">
        <v>34</v>
      </c>
      <c r="B41" s="283"/>
      <c r="C41" s="283">
        <v>1</v>
      </c>
      <c r="D41" s="283"/>
      <c r="E41" s="283"/>
      <c r="F41" s="283"/>
      <c r="G41" s="283"/>
      <c r="H41" s="283"/>
      <c r="I41" s="283"/>
      <c r="R41" s="18">
        <f t="shared" si="0"/>
        <v>1</v>
      </c>
    </row>
    <row r="42" spans="1:18">
      <c r="A42" s="22" t="s">
        <v>35</v>
      </c>
      <c r="B42" s="283">
        <v>1</v>
      </c>
      <c r="C42" s="283"/>
      <c r="D42" s="283"/>
      <c r="E42" s="284"/>
      <c r="F42" s="284"/>
      <c r="G42" s="284">
        <v>1</v>
      </c>
      <c r="H42" s="284"/>
      <c r="I42" s="284"/>
      <c r="J42" s="19"/>
      <c r="K42" s="19"/>
      <c r="L42" s="19"/>
      <c r="M42" s="19"/>
      <c r="N42" s="19"/>
      <c r="O42" s="19"/>
      <c r="P42" s="19"/>
      <c r="Q42" s="19"/>
      <c r="R42" s="18">
        <f t="shared" si="0"/>
        <v>2</v>
      </c>
    </row>
    <row r="43" spans="1:18">
      <c r="A43" s="22" t="s">
        <v>36</v>
      </c>
      <c r="B43" s="283"/>
      <c r="C43" s="283"/>
      <c r="D43" s="283"/>
      <c r="E43" s="283"/>
      <c r="F43" s="283"/>
      <c r="G43" s="283"/>
      <c r="H43" s="283"/>
      <c r="I43" s="283"/>
      <c r="R43" s="18">
        <f t="shared" si="0"/>
        <v>0</v>
      </c>
    </row>
    <row r="44" spans="1:18">
      <c r="A44" s="22" t="s">
        <v>37</v>
      </c>
      <c r="B44" s="283"/>
      <c r="C44" s="283"/>
      <c r="D44" s="283"/>
      <c r="E44" s="283"/>
      <c r="F44" s="283"/>
      <c r="G44" s="283"/>
      <c r="H44" s="283"/>
      <c r="I44" s="283"/>
      <c r="R44" s="18">
        <f t="shared" si="0"/>
        <v>0</v>
      </c>
    </row>
    <row r="45" spans="1:18">
      <c r="A45" s="22" t="s">
        <v>38</v>
      </c>
      <c r="B45" s="283"/>
      <c r="C45" s="283"/>
      <c r="D45" s="283"/>
      <c r="E45" s="283"/>
      <c r="F45" s="283"/>
      <c r="G45" s="283"/>
      <c r="H45" s="283"/>
      <c r="I45" s="283"/>
      <c r="R45" s="18">
        <f t="shared" si="0"/>
        <v>0</v>
      </c>
    </row>
    <row r="46" spans="1:18">
      <c r="A46" s="22" t="s">
        <v>39</v>
      </c>
      <c r="B46" s="283"/>
      <c r="C46" s="283"/>
      <c r="D46" s="283"/>
      <c r="E46" s="283"/>
      <c r="F46" s="283"/>
      <c r="G46" s="283"/>
      <c r="H46" s="283"/>
      <c r="I46" s="283"/>
      <c r="R46" s="18">
        <f t="shared" si="0"/>
        <v>0</v>
      </c>
    </row>
    <row r="47" spans="1:18" s="19" customFormat="1">
      <c r="A47" t="s">
        <v>40</v>
      </c>
      <c r="B47" s="283"/>
      <c r="C47" s="283"/>
      <c r="D47" s="283"/>
      <c r="E47" s="283"/>
      <c r="F47" s="283"/>
      <c r="G47" s="283"/>
      <c r="H47" s="283"/>
      <c r="I47" s="283"/>
      <c r="J47" s="18"/>
      <c r="K47" s="18"/>
      <c r="L47" s="18"/>
      <c r="M47" s="18"/>
      <c r="N47" s="18"/>
      <c r="O47" s="18"/>
      <c r="P47" s="18"/>
      <c r="Q47" s="18"/>
      <c r="R47" s="18">
        <f t="shared" si="0"/>
        <v>0</v>
      </c>
    </row>
    <row r="48" spans="1:18" s="103" customFormat="1">
      <c r="A48" s="310" t="s">
        <v>41</v>
      </c>
      <c r="B48" s="286"/>
      <c r="C48" s="286"/>
      <c r="D48" s="286"/>
      <c r="E48" s="286"/>
      <c r="F48" s="286"/>
      <c r="G48" s="286"/>
      <c r="H48" s="286"/>
      <c r="I48" s="286"/>
      <c r="J48" s="310"/>
      <c r="K48" s="310"/>
      <c r="L48" s="310">
        <v>1</v>
      </c>
      <c r="M48" s="310">
        <v>1</v>
      </c>
      <c r="N48" s="310">
        <v>1</v>
      </c>
      <c r="O48" s="310"/>
      <c r="P48" s="310"/>
      <c r="Q48" s="310"/>
      <c r="R48" s="310">
        <f t="shared" si="0"/>
        <v>3</v>
      </c>
    </row>
    <row r="49" spans="1:21">
      <c r="R49" s="19">
        <f>SUM(R2:R48)</f>
        <v>32</v>
      </c>
    </row>
    <row r="50" spans="1:21">
      <c r="D50" s="31" t="s">
        <v>52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19">
        <f>R49/2</f>
        <v>16</v>
      </c>
    </row>
    <row r="51" spans="1:21">
      <c r="R51" s="99">
        <f>R49/44</f>
        <v>0.72727272727272729</v>
      </c>
      <c r="S51" s="18" t="s">
        <v>43</v>
      </c>
    </row>
    <row r="52" spans="1:21">
      <c r="A52" s="18"/>
    </row>
    <row r="53" spans="1:21">
      <c r="A53" s="57"/>
    </row>
    <row r="54" spans="1:21">
      <c r="A54" s="57"/>
      <c r="R54" s="18" t="s">
        <v>83</v>
      </c>
      <c r="U54" s="18" t="s">
        <v>76</v>
      </c>
    </row>
    <row r="55" spans="1:21">
      <c r="R55" s="18" t="s">
        <v>53</v>
      </c>
      <c r="U55" s="18" t="s">
        <v>77</v>
      </c>
    </row>
    <row r="56" spans="1:21">
      <c r="R56" s="18" t="s">
        <v>54</v>
      </c>
      <c r="U56" s="18" t="s">
        <v>78</v>
      </c>
    </row>
    <row r="62" spans="1:21">
      <c r="A62" s="18"/>
    </row>
  </sheetData>
  <autoFilter ref="A1:R50" xr:uid="{00000000-0009-0000-0000-000003000000}"/>
  <conditionalFormatting sqref="R2:R48">
    <cfRule type="top10" dxfId="22" priority="2" rank="3"/>
    <cfRule type="cellIs" dxfId="21" priority="1" operator="lessThan">
      <formula>1</formula>
    </cfRule>
  </conditionalFormatting>
  <printOptions gridLines="1"/>
  <pageMargins left="0.70866141732283472" right="0.70866141732283472" top="0.15748031496062992" bottom="0.15748031496062992" header="0.31496062992125984" footer="0.31496062992125984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I94"/>
  <sheetViews>
    <sheetView topLeftCell="A10" zoomScale="80" zoomScaleNormal="80" zoomScalePageLayoutView="80" workbookViewId="0">
      <pane xSplit="1" topLeftCell="B1" activePane="topRight" state="frozen"/>
      <selection pane="topRight" activeCell="BD2" sqref="BD2:BD48"/>
    </sheetView>
  </sheetViews>
  <sheetFormatPr defaultColWidth="8.42578125" defaultRowHeight="15.75"/>
  <cols>
    <col min="1" max="1" width="22.140625" style="140" customWidth="1"/>
    <col min="2" max="2" width="4" style="127" customWidth="1"/>
    <col min="3" max="3" width="3.7109375" style="127" customWidth="1"/>
    <col min="4" max="7" width="4.5703125" style="127" bestFit="1" customWidth="1"/>
    <col min="8" max="23" width="4.5703125" style="127" customWidth="1"/>
    <col min="24" max="24" width="3.5703125" style="127" customWidth="1"/>
    <col min="25" max="25" width="3.42578125" style="127" customWidth="1"/>
    <col min="26" max="26" width="3.28515625" style="127" customWidth="1"/>
    <col min="27" max="27" width="3.5703125" style="127" customWidth="1"/>
    <col min="28" max="28" width="3.140625" style="127" customWidth="1"/>
    <col min="29" max="29" width="2.42578125" style="127" customWidth="1"/>
    <col min="30" max="31" width="3.140625" style="127" customWidth="1"/>
    <col min="32" max="32" width="2.7109375" style="127" customWidth="1"/>
    <col min="33" max="33" width="3.28515625" style="127" customWidth="1"/>
    <col min="34" max="35" width="2.85546875" style="127" customWidth="1"/>
    <col min="36" max="36" width="3.28515625" style="127" customWidth="1"/>
    <col min="37" max="37" width="2.85546875" style="127" customWidth="1"/>
    <col min="38" max="38" width="2.7109375" style="127" customWidth="1"/>
    <col min="39" max="41" width="2.5703125" style="127" customWidth="1"/>
    <col min="42" max="42" width="2.7109375" style="127" customWidth="1"/>
    <col min="43" max="43" width="2.5703125" style="127" customWidth="1"/>
    <col min="44" max="44" width="2.42578125" style="127" customWidth="1"/>
    <col min="45" max="45" width="3.140625" style="127" customWidth="1"/>
    <col min="46" max="46" width="2.7109375" style="127" customWidth="1"/>
    <col min="47" max="47" width="2.85546875" style="127" customWidth="1"/>
    <col min="48" max="48" width="2.7109375" style="127" customWidth="1"/>
    <col min="49" max="51" width="3.140625" style="127" customWidth="1"/>
    <col min="52" max="52" width="2.7109375" style="127" customWidth="1"/>
    <col min="53" max="53" width="3.140625" style="127" customWidth="1"/>
    <col min="54" max="54" width="2.5703125" style="127" customWidth="1"/>
    <col min="55" max="55" width="3.140625" style="127" customWidth="1"/>
    <col min="56" max="56" width="8.42578125" style="128"/>
    <col min="57" max="16384" width="8.42578125" style="127"/>
  </cols>
  <sheetData>
    <row r="1" spans="1:57" ht="67.5" customHeight="1">
      <c r="A1" s="84" t="s">
        <v>85</v>
      </c>
      <c r="B1" s="156">
        <v>43356</v>
      </c>
      <c r="C1" s="156">
        <v>43361</v>
      </c>
      <c r="D1" s="156">
        <v>43370</v>
      </c>
      <c r="E1" s="156">
        <v>43377</v>
      </c>
      <c r="F1" s="156">
        <v>43384</v>
      </c>
      <c r="G1" s="156">
        <v>43389</v>
      </c>
      <c r="H1" s="156">
        <v>43391</v>
      </c>
      <c r="I1" s="156">
        <v>43396</v>
      </c>
      <c r="J1" s="156">
        <v>43398</v>
      </c>
      <c r="K1" s="156">
        <v>43403</v>
      </c>
      <c r="L1" s="201">
        <v>43405</v>
      </c>
      <c r="M1" s="201">
        <v>43410</v>
      </c>
      <c r="N1" s="201">
        <v>43412</v>
      </c>
      <c r="O1" s="201">
        <v>43417</v>
      </c>
      <c r="P1" s="201">
        <v>43418</v>
      </c>
      <c r="Q1" s="201">
        <v>43419</v>
      </c>
      <c r="R1" s="201">
        <v>43424</v>
      </c>
      <c r="S1" s="201">
        <v>43426</v>
      </c>
      <c r="T1" s="201">
        <v>43431</v>
      </c>
      <c r="U1" s="201">
        <v>43433</v>
      </c>
      <c r="V1" s="220">
        <v>43438</v>
      </c>
      <c r="W1" s="220">
        <v>43440</v>
      </c>
      <c r="X1" s="220">
        <v>43445</v>
      </c>
      <c r="Y1" s="220">
        <v>43461</v>
      </c>
      <c r="Z1" s="201">
        <v>43473</v>
      </c>
      <c r="AA1" s="201">
        <v>43475</v>
      </c>
      <c r="AB1" s="201">
        <v>43480</v>
      </c>
      <c r="AC1" s="201">
        <v>43482</v>
      </c>
      <c r="AD1" s="201">
        <v>43489</v>
      </c>
      <c r="AE1" s="201">
        <v>43494</v>
      </c>
      <c r="AF1" s="220">
        <v>43501</v>
      </c>
      <c r="AG1" s="220">
        <v>43503</v>
      </c>
      <c r="AH1" s="220">
        <v>43508</v>
      </c>
      <c r="AI1" s="220">
        <v>43510</v>
      </c>
      <c r="AJ1" s="220">
        <v>43515</v>
      </c>
      <c r="AK1" s="220">
        <v>43517</v>
      </c>
      <c r="AL1" s="220">
        <v>43522</v>
      </c>
      <c r="AM1" s="220">
        <v>43524</v>
      </c>
      <c r="AN1" s="201">
        <v>43529</v>
      </c>
      <c r="AO1" s="201">
        <v>43531</v>
      </c>
      <c r="AP1" s="201">
        <v>43536</v>
      </c>
      <c r="AQ1" s="201">
        <v>43538</v>
      </c>
      <c r="AR1" s="201">
        <v>43543</v>
      </c>
      <c r="AS1" s="201">
        <v>43545</v>
      </c>
      <c r="AT1" s="201">
        <v>43550</v>
      </c>
      <c r="AU1" s="201">
        <v>43552</v>
      </c>
      <c r="AV1" s="153"/>
      <c r="AW1" s="153"/>
      <c r="AX1" s="153"/>
      <c r="AY1" s="153"/>
      <c r="AZ1" s="153"/>
      <c r="BA1" s="153"/>
      <c r="BB1" s="153"/>
      <c r="BC1" s="153"/>
      <c r="BD1" s="94" t="s">
        <v>0</v>
      </c>
      <c r="BE1" s="143"/>
    </row>
    <row r="2" spans="1:57">
      <c r="A2" s="129" t="s">
        <v>1</v>
      </c>
      <c r="B2" s="157"/>
      <c r="C2" s="157"/>
      <c r="D2" s="157"/>
      <c r="E2" s="158">
        <v>1</v>
      </c>
      <c r="F2" s="158">
        <v>1</v>
      </c>
      <c r="G2" s="158"/>
      <c r="H2" s="158">
        <v>1</v>
      </c>
      <c r="I2" s="158"/>
      <c r="J2" s="158"/>
      <c r="K2" s="158"/>
      <c r="L2" s="202"/>
      <c r="M2" s="202"/>
      <c r="N2" s="202">
        <v>1</v>
      </c>
      <c r="O2" s="202"/>
      <c r="P2" s="202"/>
      <c r="Q2" s="202">
        <v>1</v>
      </c>
      <c r="R2" s="202"/>
      <c r="S2" s="202"/>
      <c r="T2" s="202"/>
      <c r="U2" s="202"/>
      <c r="V2" s="221" t="s">
        <v>124</v>
      </c>
      <c r="W2" s="221">
        <v>1</v>
      </c>
      <c r="X2" s="221"/>
      <c r="Y2" s="221">
        <v>1</v>
      </c>
      <c r="Z2" s="202"/>
      <c r="AA2" s="202"/>
      <c r="AB2" s="202"/>
      <c r="AC2" s="202">
        <v>1</v>
      </c>
      <c r="AD2" s="202">
        <v>1</v>
      </c>
      <c r="AE2" s="202"/>
      <c r="AF2" s="221"/>
      <c r="AG2" s="221">
        <v>1</v>
      </c>
      <c r="AH2" s="221"/>
      <c r="AI2" s="221">
        <v>1</v>
      </c>
      <c r="AJ2" s="221"/>
      <c r="AK2" s="221">
        <v>1</v>
      </c>
      <c r="AL2" s="222"/>
      <c r="AM2" s="222">
        <v>1</v>
      </c>
      <c r="AN2" s="203"/>
      <c r="AO2" s="203">
        <v>1</v>
      </c>
      <c r="AP2" s="203"/>
      <c r="AQ2" s="203">
        <v>1</v>
      </c>
      <c r="AR2" s="203"/>
      <c r="AS2" s="203">
        <v>1</v>
      </c>
      <c r="AT2" s="203"/>
      <c r="AU2" s="203"/>
      <c r="AV2" s="143"/>
      <c r="AW2" s="143"/>
      <c r="AX2" s="143"/>
      <c r="AY2" s="143"/>
      <c r="AZ2" s="143"/>
      <c r="BA2" s="143"/>
      <c r="BB2" s="143"/>
      <c r="BC2" s="143"/>
      <c r="BD2" s="144">
        <f>SUM(B2:BC2)</f>
        <v>16</v>
      </c>
      <c r="BE2" s="143"/>
    </row>
    <row r="3" spans="1:57">
      <c r="A3" s="129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22"/>
      <c r="W3" s="222"/>
      <c r="X3" s="222"/>
      <c r="Y3" s="222"/>
      <c r="Z3" s="203"/>
      <c r="AA3" s="203"/>
      <c r="AB3" s="203"/>
      <c r="AC3" s="203"/>
      <c r="AD3" s="203"/>
      <c r="AE3" s="203"/>
      <c r="AF3" s="222"/>
      <c r="AG3" s="222"/>
      <c r="AH3" s="222"/>
      <c r="AI3" s="222"/>
      <c r="AJ3" s="222"/>
      <c r="AK3" s="222"/>
      <c r="AL3" s="222"/>
      <c r="AM3" s="222"/>
      <c r="AN3" s="203"/>
      <c r="AO3" s="203"/>
      <c r="AP3" s="203"/>
      <c r="AQ3" s="203"/>
      <c r="AR3" s="296"/>
      <c r="AS3" s="203"/>
      <c r="AT3" s="203"/>
      <c r="AU3" s="203"/>
      <c r="AV3" s="143"/>
      <c r="AW3" s="143"/>
      <c r="AX3" s="143"/>
      <c r="AY3" s="143"/>
      <c r="AZ3" s="143"/>
      <c r="BA3" s="143"/>
      <c r="BB3" s="143"/>
      <c r="BC3" s="143"/>
      <c r="BD3" s="144">
        <f t="shared" ref="BD3:BD48" si="0">SUM(B3:BC3)</f>
        <v>0</v>
      </c>
      <c r="BE3" s="143"/>
    </row>
    <row r="4" spans="1:57">
      <c r="A4" s="131" t="s">
        <v>3</v>
      </c>
      <c r="B4" s="157"/>
      <c r="C4" s="157"/>
      <c r="D4" s="157"/>
      <c r="E4" s="158"/>
      <c r="F4" s="158"/>
      <c r="G4" s="158">
        <v>1</v>
      </c>
      <c r="H4" s="158"/>
      <c r="I4" s="158"/>
      <c r="J4" s="158"/>
      <c r="K4" s="158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21"/>
      <c r="W4" s="221"/>
      <c r="X4" s="221"/>
      <c r="Y4" s="221"/>
      <c r="Z4" s="202"/>
      <c r="AA4" s="202"/>
      <c r="AB4" s="202"/>
      <c r="AC4" s="202"/>
      <c r="AD4" s="202"/>
      <c r="AE4" s="203"/>
      <c r="AF4" s="222"/>
      <c r="AG4" s="222"/>
      <c r="AH4" s="222"/>
      <c r="AI4" s="222"/>
      <c r="AJ4" s="222"/>
      <c r="AK4" s="222"/>
      <c r="AL4" s="222"/>
      <c r="AM4" s="222"/>
      <c r="AN4" s="203"/>
      <c r="AO4" s="203"/>
      <c r="AP4" s="203"/>
      <c r="AQ4" s="203"/>
      <c r="AR4" s="296"/>
      <c r="AS4" s="203"/>
      <c r="AT4" s="203"/>
      <c r="AU4" s="203"/>
      <c r="AV4" s="143"/>
      <c r="AW4" s="143"/>
      <c r="AX4" s="143"/>
      <c r="AY4" s="143"/>
      <c r="AZ4" s="143"/>
      <c r="BA4" s="143"/>
      <c r="BB4" s="143"/>
      <c r="BC4" s="143"/>
      <c r="BD4" s="144">
        <f t="shared" si="0"/>
        <v>1</v>
      </c>
      <c r="BE4" s="143"/>
    </row>
    <row r="5" spans="1:57">
      <c r="A5" s="131" t="s">
        <v>4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203"/>
      <c r="M5" s="203"/>
      <c r="N5" s="203"/>
      <c r="O5" s="203"/>
      <c r="P5" s="203"/>
      <c r="Q5" s="203"/>
      <c r="R5" s="203"/>
      <c r="S5" s="203"/>
      <c r="T5" s="203"/>
      <c r="U5" s="203">
        <v>1</v>
      </c>
      <c r="V5" s="222"/>
      <c r="W5" s="222"/>
      <c r="X5" s="222"/>
      <c r="Y5" s="222"/>
      <c r="Z5" s="203"/>
      <c r="AA5" s="203"/>
      <c r="AB5" s="203"/>
      <c r="AC5" s="203"/>
      <c r="AD5" s="203"/>
      <c r="AE5" s="203"/>
      <c r="AF5" s="222"/>
      <c r="AG5" s="222"/>
      <c r="AH5" s="222"/>
      <c r="AI5" s="222"/>
      <c r="AJ5" s="222"/>
      <c r="AK5" s="222"/>
      <c r="AL5" s="222"/>
      <c r="AM5" s="222"/>
      <c r="AN5" s="203"/>
      <c r="AO5" s="203"/>
      <c r="AP5" s="203"/>
      <c r="AQ5" s="203"/>
      <c r="AR5" s="296"/>
      <c r="AS5" s="203"/>
      <c r="AT5" s="203"/>
      <c r="AU5" s="203"/>
      <c r="AV5" s="143"/>
      <c r="AW5" s="143"/>
      <c r="AX5" s="143"/>
      <c r="AY5" s="143"/>
      <c r="AZ5" s="143"/>
      <c r="BA5" s="143"/>
      <c r="BB5" s="143"/>
      <c r="BC5" s="143"/>
      <c r="BD5" s="144">
        <f t="shared" si="0"/>
        <v>1</v>
      </c>
      <c r="BE5" s="143"/>
    </row>
    <row r="6" spans="1:57">
      <c r="A6" s="131" t="s">
        <v>5</v>
      </c>
      <c r="B6" s="157"/>
      <c r="C6" s="157"/>
      <c r="D6" s="157"/>
      <c r="E6" s="158"/>
      <c r="F6" s="158"/>
      <c r="G6" s="158"/>
      <c r="H6" s="158"/>
      <c r="I6" s="158">
        <v>1</v>
      </c>
      <c r="J6" s="158"/>
      <c r="K6" s="158"/>
      <c r="L6" s="202"/>
      <c r="M6" s="202">
        <v>1</v>
      </c>
      <c r="N6" s="202"/>
      <c r="O6" s="202">
        <v>1</v>
      </c>
      <c r="P6" s="202"/>
      <c r="Q6" s="202"/>
      <c r="R6" s="202">
        <v>1</v>
      </c>
      <c r="S6" s="202">
        <v>2</v>
      </c>
      <c r="T6" s="202">
        <v>1</v>
      </c>
      <c r="U6" s="202">
        <v>1</v>
      </c>
      <c r="V6" s="221"/>
      <c r="W6" s="222"/>
      <c r="X6" s="222">
        <v>1</v>
      </c>
      <c r="Y6" s="222"/>
      <c r="Z6" s="203">
        <v>1</v>
      </c>
      <c r="AA6" s="203"/>
      <c r="AB6" s="203">
        <v>1</v>
      </c>
      <c r="AC6" s="203"/>
      <c r="AD6" s="203"/>
      <c r="AE6" s="203"/>
      <c r="AF6" s="222">
        <v>1</v>
      </c>
      <c r="AG6" s="222"/>
      <c r="AH6" s="222"/>
      <c r="AI6" s="222"/>
      <c r="AJ6" s="222"/>
      <c r="AK6" s="222"/>
      <c r="AL6" s="222">
        <v>1</v>
      </c>
      <c r="AM6" s="222"/>
      <c r="AN6" s="296">
        <v>1</v>
      </c>
      <c r="AO6" s="203"/>
      <c r="AP6" s="203"/>
      <c r="AQ6" s="203"/>
      <c r="AR6" s="203">
        <v>1</v>
      </c>
      <c r="AS6" s="203"/>
      <c r="AT6" s="203"/>
      <c r="AU6" s="203"/>
      <c r="AV6" s="143"/>
      <c r="AW6" s="143"/>
      <c r="AX6" s="143"/>
      <c r="AY6" s="143"/>
      <c r="AZ6" s="143"/>
      <c r="BA6" s="143"/>
      <c r="BB6" s="143"/>
      <c r="BC6" s="143"/>
      <c r="BD6" s="144">
        <f t="shared" si="0"/>
        <v>15</v>
      </c>
      <c r="BE6" s="143"/>
    </row>
    <row r="7" spans="1:57">
      <c r="A7" s="131" t="s">
        <v>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22"/>
      <c r="W7" s="222"/>
      <c r="X7" s="222"/>
      <c r="Y7" s="222"/>
      <c r="Z7" s="203"/>
      <c r="AA7" s="203"/>
      <c r="AB7" s="203"/>
      <c r="AC7" s="203"/>
      <c r="AD7" s="203"/>
      <c r="AE7" s="203"/>
      <c r="AF7" s="222">
        <v>1</v>
      </c>
      <c r="AG7" s="222"/>
      <c r="AH7" s="222"/>
      <c r="AI7" s="222"/>
      <c r="AJ7" s="222"/>
      <c r="AK7" s="222"/>
      <c r="AL7" s="222"/>
      <c r="AM7" s="222"/>
      <c r="AN7" s="296"/>
      <c r="AO7" s="203"/>
      <c r="AP7" s="203"/>
      <c r="AQ7" s="203"/>
      <c r="AR7" s="203"/>
      <c r="AS7" s="203"/>
      <c r="AT7" s="203"/>
      <c r="AU7" s="203"/>
      <c r="AV7" s="143"/>
      <c r="AW7" s="143"/>
      <c r="AX7" s="143"/>
      <c r="AY7" s="143"/>
      <c r="AZ7" s="143"/>
      <c r="BA7" s="143"/>
      <c r="BB7" s="143"/>
      <c r="BC7" s="143"/>
      <c r="BD7" s="144">
        <f t="shared" si="0"/>
        <v>1</v>
      </c>
      <c r="BE7" s="143"/>
    </row>
    <row r="8" spans="1:57">
      <c r="A8" s="131" t="s">
        <v>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22"/>
      <c r="W8" s="222"/>
      <c r="X8" s="222"/>
      <c r="Y8" s="222"/>
      <c r="Z8" s="203"/>
      <c r="AA8" s="296"/>
      <c r="AB8" s="203"/>
      <c r="AC8" s="203"/>
      <c r="AD8" s="203"/>
      <c r="AE8" s="203"/>
      <c r="AF8" s="222"/>
      <c r="AG8" s="222"/>
      <c r="AH8" s="222"/>
      <c r="AI8" s="222"/>
      <c r="AJ8" s="351"/>
      <c r="AK8" s="222"/>
      <c r="AL8" s="222"/>
      <c r="AM8" s="222"/>
      <c r="AN8" s="296"/>
      <c r="AO8" s="203"/>
      <c r="AP8" s="203"/>
      <c r="AQ8" s="203"/>
      <c r="AR8" s="296"/>
      <c r="AS8" s="203"/>
      <c r="AT8" s="203"/>
      <c r="AU8" s="203"/>
      <c r="AV8" s="143"/>
      <c r="AW8" s="143"/>
      <c r="AX8" s="143"/>
      <c r="AY8" s="143"/>
      <c r="AZ8" s="143"/>
      <c r="BA8" s="143"/>
      <c r="BB8" s="143"/>
      <c r="BC8" s="143"/>
      <c r="BD8" s="144">
        <f t="shared" si="0"/>
        <v>0</v>
      </c>
      <c r="BE8" s="143"/>
    </row>
    <row r="9" spans="1:57">
      <c r="A9" s="131" t="s">
        <v>8</v>
      </c>
      <c r="B9" s="157"/>
      <c r="C9" s="157"/>
      <c r="D9" s="157"/>
      <c r="E9" s="158"/>
      <c r="F9" s="158"/>
      <c r="G9" s="158"/>
      <c r="H9" s="158"/>
      <c r="I9" s="158"/>
      <c r="J9" s="158"/>
      <c r="K9" s="158"/>
      <c r="L9" s="202"/>
      <c r="M9" s="202"/>
      <c r="N9" s="203"/>
      <c r="O9" s="203"/>
      <c r="P9" s="203"/>
      <c r="Q9" s="203"/>
      <c r="R9" s="203"/>
      <c r="S9" s="203"/>
      <c r="T9" s="203"/>
      <c r="U9" s="203"/>
      <c r="V9" s="222">
        <v>1</v>
      </c>
      <c r="W9" s="222"/>
      <c r="X9" s="222"/>
      <c r="Y9" s="222"/>
      <c r="Z9" s="203">
        <v>1</v>
      </c>
      <c r="AA9" s="296"/>
      <c r="AB9" s="203">
        <v>1</v>
      </c>
      <c r="AC9" s="203"/>
      <c r="AD9" s="203"/>
      <c r="AE9" s="203"/>
      <c r="AF9" s="222"/>
      <c r="AG9" s="222"/>
      <c r="AH9" s="222"/>
      <c r="AI9" s="222"/>
      <c r="AJ9" s="351"/>
      <c r="AK9" s="222"/>
      <c r="AL9" s="222"/>
      <c r="AM9" s="222"/>
      <c r="AN9" s="296"/>
      <c r="AO9" s="203"/>
      <c r="AP9" s="203">
        <v>1</v>
      </c>
      <c r="AQ9" s="203"/>
      <c r="AR9" s="296"/>
      <c r="AS9" s="203"/>
      <c r="AT9" s="203"/>
      <c r="AU9" s="203"/>
      <c r="AV9" s="143"/>
      <c r="AW9" s="143"/>
      <c r="AX9" s="143"/>
      <c r="AY9" s="143"/>
      <c r="AZ9" s="143"/>
      <c r="BA9" s="143"/>
      <c r="BB9" s="143"/>
      <c r="BC9" s="143"/>
      <c r="BD9" s="144">
        <f t="shared" si="0"/>
        <v>4</v>
      </c>
      <c r="BE9" s="143"/>
    </row>
    <row r="10" spans="1:57">
      <c r="A10" s="131" t="s">
        <v>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22"/>
      <c r="W10" s="222"/>
      <c r="X10" s="222"/>
      <c r="Y10" s="222"/>
      <c r="Z10" s="203"/>
      <c r="AA10" s="296"/>
      <c r="AB10" s="203"/>
      <c r="AC10" s="203"/>
      <c r="AD10" s="203"/>
      <c r="AE10" s="203"/>
      <c r="AF10" s="222"/>
      <c r="AG10" s="222"/>
      <c r="AH10" s="222"/>
      <c r="AI10" s="222"/>
      <c r="AJ10" s="351"/>
      <c r="AK10" s="222"/>
      <c r="AL10" s="222"/>
      <c r="AM10" s="222"/>
      <c r="AN10" s="406"/>
      <c r="AO10" s="203"/>
      <c r="AP10" s="203"/>
      <c r="AQ10" s="203"/>
      <c r="AR10" s="296"/>
      <c r="AS10" s="203"/>
      <c r="AT10" s="203"/>
      <c r="AU10" s="203"/>
      <c r="AV10" s="143"/>
      <c r="AW10" s="143"/>
      <c r="AX10" s="143"/>
      <c r="AY10" s="143"/>
      <c r="AZ10" s="143"/>
      <c r="BA10" s="143"/>
      <c r="BB10" s="143"/>
      <c r="BC10" s="143"/>
      <c r="BD10" s="144">
        <f t="shared" si="0"/>
        <v>0</v>
      </c>
      <c r="BE10" s="143"/>
    </row>
    <row r="11" spans="1:57">
      <c r="A11" s="131" t="s">
        <v>10</v>
      </c>
      <c r="B11" s="157"/>
      <c r="C11" s="157">
        <v>1</v>
      </c>
      <c r="D11" s="157"/>
      <c r="E11" s="158"/>
      <c r="F11" s="158"/>
      <c r="G11" s="158">
        <v>1</v>
      </c>
      <c r="H11" s="158"/>
      <c r="I11" s="158">
        <v>1</v>
      </c>
      <c r="J11" s="158"/>
      <c r="K11" s="158">
        <v>1</v>
      </c>
      <c r="L11" s="202">
        <v>1</v>
      </c>
      <c r="M11" s="202"/>
      <c r="N11" s="202"/>
      <c r="O11" s="202">
        <v>1</v>
      </c>
      <c r="P11" s="202"/>
      <c r="Q11" s="202"/>
      <c r="R11" s="202">
        <v>1</v>
      </c>
      <c r="S11" s="202"/>
      <c r="T11" s="202"/>
      <c r="U11" s="202"/>
      <c r="V11" s="221"/>
      <c r="W11" s="221"/>
      <c r="X11" s="221">
        <v>1</v>
      </c>
      <c r="Y11" s="221"/>
      <c r="Z11" s="202">
        <v>1</v>
      </c>
      <c r="AA11" s="296"/>
      <c r="AB11" s="202">
        <v>1</v>
      </c>
      <c r="AC11" s="202"/>
      <c r="AD11" s="202"/>
      <c r="AE11" s="202"/>
      <c r="AF11" s="221"/>
      <c r="AG11" s="221"/>
      <c r="AH11" s="221">
        <v>1</v>
      </c>
      <c r="AI11" s="221"/>
      <c r="AJ11" s="351"/>
      <c r="AK11" s="221"/>
      <c r="AL11" s="221"/>
      <c r="AM11" s="364"/>
      <c r="AN11" s="407">
        <v>1</v>
      </c>
      <c r="AO11" s="408"/>
      <c r="AP11" s="408">
        <v>1</v>
      </c>
      <c r="AQ11" s="409"/>
      <c r="AR11" s="409"/>
      <c r="AS11" s="408"/>
      <c r="AT11" s="408"/>
      <c r="AU11" s="408"/>
      <c r="AV11" s="365"/>
      <c r="AW11" s="365"/>
      <c r="AX11" s="365"/>
      <c r="AY11" s="365"/>
      <c r="AZ11" s="365"/>
      <c r="BA11" s="365"/>
      <c r="BB11" s="365"/>
      <c r="BC11" s="365"/>
      <c r="BD11" s="144">
        <f t="shared" si="0"/>
        <v>13</v>
      </c>
      <c r="BE11" s="143"/>
    </row>
    <row r="12" spans="1:57">
      <c r="A12" s="131" t="s">
        <v>11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203"/>
      <c r="M12" s="203">
        <v>2</v>
      </c>
      <c r="N12" s="203"/>
      <c r="O12" s="203"/>
      <c r="P12" s="203"/>
      <c r="Q12" s="203"/>
      <c r="R12" s="203"/>
      <c r="S12" s="203"/>
      <c r="T12" s="203"/>
      <c r="U12" s="203"/>
      <c r="V12" s="222">
        <v>1</v>
      </c>
      <c r="W12" s="222"/>
      <c r="X12" s="222"/>
      <c r="Y12" s="222"/>
      <c r="Z12" s="203"/>
      <c r="AA12" s="203"/>
      <c r="AB12" s="203"/>
      <c r="AC12" s="203"/>
      <c r="AD12" s="203"/>
      <c r="AE12" s="203"/>
      <c r="AF12" s="222"/>
      <c r="AG12" s="222"/>
      <c r="AH12" s="222"/>
      <c r="AI12" s="222"/>
      <c r="AJ12" s="222"/>
      <c r="AK12" s="222"/>
      <c r="AL12" s="222"/>
      <c r="AM12" s="222"/>
      <c r="AN12" s="406"/>
      <c r="AO12" s="203"/>
      <c r="AP12" s="203"/>
      <c r="AQ12" s="296"/>
      <c r="AR12" s="203"/>
      <c r="AS12" s="203"/>
      <c r="AT12" s="203"/>
      <c r="AU12" s="203"/>
      <c r="AV12" s="143"/>
      <c r="AW12" s="143"/>
      <c r="AX12" s="143"/>
      <c r="AY12" s="143"/>
      <c r="AZ12" s="143"/>
      <c r="BA12" s="143"/>
      <c r="BB12" s="143"/>
      <c r="BC12" s="143"/>
      <c r="BD12" s="144">
        <f t="shared" si="0"/>
        <v>3</v>
      </c>
      <c r="BE12" s="143"/>
    </row>
    <row r="13" spans="1:57">
      <c r="A13" s="131" t="s">
        <v>12</v>
      </c>
      <c r="B13" s="157"/>
      <c r="C13" s="157"/>
      <c r="D13" s="157"/>
      <c r="E13" s="158"/>
      <c r="F13" s="158"/>
      <c r="G13" s="158"/>
      <c r="H13" s="158"/>
      <c r="I13" s="158"/>
      <c r="J13" s="158"/>
      <c r="K13" s="158">
        <v>1</v>
      </c>
      <c r="L13" s="202"/>
      <c r="M13" s="202"/>
      <c r="N13" s="202"/>
      <c r="O13" s="202">
        <v>1</v>
      </c>
      <c r="P13" s="202"/>
      <c r="Q13" s="202"/>
      <c r="R13" s="202">
        <v>1</v>
      </c>
      <c r="S13" s="202"/>
      <c r="T13" s="202"/>
      <c r="U13" s="202"/>
      <c r="V13" s="222">
        <v>1</v>
      </c>
      <c r="W13" s="222"/>
      <c r="X13" s="222"/>
      <c r="Y13" s="222"/>
      <c r="Z13" s="203"/>
      <c r="AA13" s="296"/>
      <c r="AB13" s="203"/>
      <c r="AC13" s="203"/>
      <c r="AD13" s="203"/>
      <c r="AE13" s="203"/>
      <c r="AF13" s="222">
        <v>1</v>
      </c>
      <c r="AG13" s="222"/>
      <c r="AH13" s="222"/>
      <c r="AI13" s="222"/>
      <c r="AJ13" s="351"/>
      <c r="AK13" s="222"/>
      <c r="AL13" s="222"/>
      <c r="AM13" s="222"/>
      <c r="AN13" s="296">
        <v>1</v>
      </c>
      <c r="AO13" s="203"/>
      <c r="AP13" s="203"/>
      <c r="AQ13" s="296"/>
      <c r="AR13" s="296"/>
      <c r="AS13" s="203"/>
      <c r="AT13" s="203"/>
      <c r="AU13" s="203"/>
      <c r="AV13" s="143"/>
      <c r="AW13" s="143"/>
      <c r="AX13" s="143"/>
      <c r="AY13" s="143"/>
      <c r="AZ13" s="143"/>
      <c r="BA13" s="143"/>
      <c r="BB13" s="143"/>
      <c r="BC13" s="143"/>
      <c r="BD13" s="144">
        <f t="shared" si="0"/>
        <v>6</v>
      </c>
      <c r="BE13" s="143"/>
    </row>
    <row r="14" spans="1:57">
      <c r="A14" s="131" t="s">
        <v>13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22"/>
      <c r="W14" s="222"/>
      <c r="X14" s="222"/>
      <c r="Y14" s="222"/>
      <c r="Z14" s="203"/>
      <c r="AA14" s="296"/>
      <c r="AB14" s="203"/>
      <c r="AC14" s="203"/>
      <c r="AD14" s="203"/>
      <c r="AE14" s="203"/>
      <c r="AF14" s="222"/>
      <c r="AG14" s="222"/>
      <c r="AH14" s="222"/>
      <c r="AI14" s="222"/>
      <c r="AJ14" s="351"/>
      <c r="AK14" s="222"/>
      <c r="AL14" s="222"/>
      <c r="AM14" s="222"/>
      <c r="AN14" s="296"/>
      <c r="AO14" s="203"/>
      <c r="AP14" s="203"/>
      <c r="AQ14" s="296"/>
      <c r="AR14" s="296"/>
      <c r="AS14" s="203"/>
      <c r="AT14" s="203"/>
      <c r="AU14" s="203"/>
      <c r="AV14" s="143"/>
      <c r="AW14" s="143"/>
      <c r="AX14" s="143"/>
      <c r="AY14" s="143"/>
      <c r="AZ14" s="143"/>
      <c r="BA14" s="143"/>
      <c r="BB14" s="143"/>
      <c r="BC14" s="143"/>
      <c r="BD14" s="144">
        <f t="shared" si="0"/>
        <v>0</v>
      </c>
      <c r="BE14" s="143"/>
    </row>
    <row r="15" spans="1:57">
      <c r="A15" s="131" t="s">
        <v>14</v>
      </c>
      <c r="B15" s="157"/>
      <c r="C15" s="157"/>
      <c r="D15" s="157"/>
      <c r="E15" s="158"/>
      <c r="F15" s="158"/>
      <c r="G15" s="158"/>
      <c r="H15" s="158"/>
      <c r="I15" s="158"/>
      <c r="J15" s="158"/>
      <c r="K15" s="158"/>
      <c r="L15" s="202"/>
      <c r="M15" s="202"/>
      <c r="N15" s="202">
        <v>1</v>
      </c>
      <c r="O15" s="202"/>
      <c r="P15" s="202"/>
      <c r="Q15" s="202">
        <v>1</v>
      </c>
      <c r="R15" s="202"/>
      <c r="S15" s="202">
        <v>2</v>
      </c>
      <c r="T15" s="202"/>
      <c r="U15" s="202">
        <v>1</v>
      </c>
      <c r="V15" s="221">
        <v>1</v>
      </c>
      <c r="W15" s="222">
        <v>1</v>
      </c>
      <c r="X15" s="222"/>
      <c r="Y15" s="222"/>
      <c r="Z15" s="203"/>
      <c r="AA15" s="296"/>
      <c r="AB15" s="203"/>
      <c r="AC15" s="203"/>
      <c r="AD15" s="203">
        <v>1</v>
      </c>
      <c r="AE15" s="203"/>
      <c r="AF15" s="222"/>
      <c r="AG15" s="222">
        <v>1</v>
      </c>
      <c r="AH15" s="222"/>
      <c r="AI15" s="222">
        <v>1</v>
      </c>
      <c r="AJ15" s="351"/>
      <c r="AK15" s="222">
        <v>1</v>
      </c>
      <c r="AL15" s="222"/>
      <c r="AM15" s="222">
        <v>1</v>
      </c>
      <c r="AN15" s="296"/>
      <c r="AO15" s="203">
        <v>1</v>
      </c>
      <c r="AP15" s="203"/>
      <c r="AQ15" s="203">
        <v>1</v>
      </c>
      <c r="AR15" s="296"/>
      <c r="AS15" s="203"/>
      <c r="AT15" s="203"/>
      <c r="AU15" s="203"/>
      <c r="AV15" s="143"/>
      <c r="AW15" s="143"/>
      <c r="AX15" s="143"/>
      <c r="AY15" s="143"/>
      <c r="AZ15" s="143"/>
      <c r="BA15" s="143"/>
      <c r="BB15" s="143"/>
      <c r="BC15" s="143"/>
      <c r="BD15" s="144">
        <f t="shared" si="0"/>
        <v>14</v>
      </c>
      <c r="BE15" s="143"/>
    </row>
    <row r="16" spans="1:57">
      <c r="A16" s="131" t="s">
        <v>15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22"/>
      <c r="W16" s="222"/>
      <c r="X16" s="222"/>
      <c r="Y16" s="222"/>
      <c r="Z16" s="203"/>
      <c r="AA16" s="296"/>
      <c r="AB16" s="203"/>
      <c r="AC16" s="203"/>
      <c r="AD16" s="203"/>
      <c r="AE16" s="203"/>
      <c r="AF16" s="222"/>
      <c r="AG16" s="222"/>
      <c r="AH16" s="222"/>
      <c r="AI16" s="222"/>
      <c r="AJ16" s="351"/>
      <c r="AK16" s="222"/>
      <c r="AL16" s="222"/>
      <c r="AM16" s="222"/>
      <c r="AN16" s="296"/>
      <c r="AO16" s="203"/>
      <c r="AP16" s="203"/>
      <c r="AQ16" s="296"/>
      <c r="AR16" s="296"/>
      <c r="AS16" s="203"/>
      <c r="AT16" s="203"/>
      <c r="AU16" s="203"/>
      <c r="AV16" s="143"/>
      <c r="AW16" s="143"/>
      <c r="AX16" s="143"/>
      <c r="AY16" s="143"/>
      <c r="AZ16" s="143"/>
      <c r="BA16" s="143"/>
      <c r="BB16" s="143"/>
      <c r="BC16" s="143"/>
      <c r="BD16" s="144">
        <f t="shared" si="0"/>
        <v>0</v>
      </c>
      <c r="BE16" s="143"/>
    </row>
    <row r="17" spans="1:59">
      <c r="A17" s="198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22"/>
      <c r="W17" s="222"/>
      <c r="X17" s="222"/>
      <c r="Y17" s="222"/>
      <c r="Z17" s="203"/>
      <c r="AA17" s="296"/>
      <c r="AB17" s="203"/>
      <c r="AC17" s="203"/>
      <c r="AD17" s="203"/>
      <c r="AE17" s="203"/>
      <c r="AF17" s="222"/>
      <c r="AG17" s="222"/>
      <c r="AH17" s="222"/>
      <c r="AI17" s="222"/>
      <c r="AJ17" s="351"/>
      <c r="AK17" s="222"/>
      <c r="AL17" s="222"/>
      <c r="AM17" s="222"/>
      <c r="AN17" s="296"/>
      <c r="AO17" s="203"/>
      <c r="AP17" s="203"/>
      <c r="AQ17" s="296"/>
      <c r="AR17" s="296"/>
      <c r="AS17" s="203"/>
      <c r="AT17" s="203"/>
      <c r="AU17" s="203"/>
      <c r="AV17" s="143"/>
      <c r="AW17" s="143"/>
      <c r="AX17" s="143"/>
      <c r="AY17" s="143"/>
      <c r="AZ17" s="143"/>
      <c r="BA17" s="143"/>
      <c r="BB17" s="143"/>
      <c r="BC17" s="143"/>
      <c r="BD17" s="144">
        <f t="shared" si="0"/>
        <v>0</v>
      </c>
      <c r="BE17" s="143"/>
    </row>
    <row r="18" spans="1:59">
      <c r="A18" s="131" t="s">
        <v>16</v>
      </c>
      <c r="B18" s="157"/>
      <c r="C18" s="157"/>
      <c r="D18" s="157"/>
      <c r="E18" s="158"/>
      <c r="F18" s="158"/>
      <c r="G18" s="158"/>
      <c r="H18" s="158"/>
      <c r="I18" s="158"/>
      <c r="J18" s="158"/>
      <c r="K18" s="157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22"/>
      <c r="W18" s="222"/>
      <c r="X18" s="222">
        <v>1</v>
      </c>
      <c r="Y18" s="222"/>
      <c r="Z18" s="203"/>
      <c r="AA18" s="203"/>
      <c r="AB18" s="203"/>
      <c r="AC18" s="203"/>
      <c r="AD18" s="203"/>
      <c r="AE18" s="203"/>
      <c r="AF18" s="222"/>
      <c r="AG18" s="222"/>
      <c r="AH18" s="222"/>
      <c r="AI18" s="222"/>
      <c r="AJ18" s="222"/>
      <c r="AK18" s="222"/>
      <c r="AL18" s="222"/>
      <c r="AM18" s="222"/>
      <c r="AN18" s="296"/>
      <c r="AO18" s="203"/>
      <c r="AP18" s="203"/>
      <c r="AQ18" s="296"/>
      <c r="AR18" s="203"/>
      <c r="AS18" s="203"/>
      <c r="AT18" s="203"/>
      <c r="AU18" s="203"/>
      <c r="AV18" s="143"/>
      <c r="AW18" s="143"/>
      <c r="AX18" s="143"/>
      <c r="AY18" s="143"/>
      <c r="AZ18" s="143"/>
      <c r="BA18" s="143"/>
      <c r="BB18" s="143"/>
      <c r="BC18" s="143"/>
      <c r="BD18" s="144">
        <f t="shared" si="0"/>
        <v>1</v>
      </c>
      <c r="BE18" s="143"/>
      <c r="BG18" s="130"/>
    </row>
    <row r="19" spans="1:59">
      <c r="A19" s="131" t="s">
        <v>17</v>
      </c>
      <c r="B19" s="157">
        <v>1</v>
      </c>
      <c r="C19" s="157">
        <v>1</v>
      </c>
      <c r="D19" s="157"/>
      <c r="E19" s="158"/>
      <c r="F19" s="158"/>
      <c r="G19" s="158">
        <v>1</v>
      </c>
      <c r="H19" s="158"/>
      <c r="I19" s="158"/>
      <c r="J19" s="158"/>
      <c r="K19" s="158">
        <v>1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21"/>
      <c r="W19" s="221"/>
      <c r="X19" s="221"/>
      <c r="Y19" s="221"/>
      <c r="Z19" s="202"/>
      <c r="AA19" s="296"/>
      <c r="AB19" s="202"/>
      <c r="AC19" s="202"/>
      <c r="AD19" s="202"/>
      <c r="AE19" s="202"/>
      <c r="AF19" s="221"/>
      <c r="AG19" s="221"/>
      <c r="AH19" s="221"/>
      <c r="AI19" s="221"/>
      <c r="AJ19" s="351"/>
      <c r="AK19" s="221"/>
      <c r="AL19" s="221"/>
      <c r="AM19" s="221"/>
      <c r="AN19" s="296"/>
      <c r="AO19" s="203"/>
      <c r="AP19" s="203"/>
      <c r="AQ19" s="296"/>
      <c r="AR19" s="296">
        <v>1</v>
      </c>
      <c r="AS19" s="203"/>
      <c r="AT19" s="203"/>
      <c r="AU19" s="203"/>
      <c r="AV19" s="143"/>
      <c r="AW19" s="143"/>
      <c r="AX19" s="143"/>
      <c r="AY19" s="143"/>
      <c r="AZ19" s="143"/>
      <c r="BA19" s="143"/>
      <c r="BB19" s="143"/>
      <c r="BC19" s="143"/>
      <c r="BD19" s="144">
        <f t="shared" si="0"/>
        <v>5</v>
      </c>
      <c r="BE19" s="143"/>
      <c r="BG19" s="130"/>
    </row>
    <row r="20" spans="1:59">
      <c r="A20" s="131" t="s">
        <v>70</v>
      </c>
      <c r="B20" s="157"/>
      <c r="C20" s="157"/>
      <c r="D20" s="157"/>
      <c r="E20" s="158"/>
      <c r="F20" s="158"/>
      <c r="G20" s="158">
        <v>1</v>
      </c>
      <c r="H20" s="158"/>
      <c r="I20" s="158">
        <v>1</v>
      </c>
      <c r="J20" s="158"/>
      <c r="K20" s="158"/>
      <c r="L20" s="202"/>
      <c r="M20" s="202">
        <v>2</v>
      </c>
      <c r="N20" s="202"/>
      <c r="O20" s="202">
        <v>1</v>
      </c>
      <c r="P20" s="202">
        <v>1</v>
      </c>
      <c r="Q20" s="202"/>
      <c r="R20" s="202">
        <v>1</v>
      </c>
      <c r="S20" s="202"/>
      <c r="T20" s="202"/>
      <c r="U20" s="202"/>
      <c r="V20" s="221">
        <v>1</v>
      </c>
      <c r="W20" s="221"/>
      <c r="X20" s="221">
        <v>1</v>
      </c>
      <c r="Y20" s="221"/>
      <c r="Z20" s="202">
        <v>1</v>
      </c>
      <c r="AA20" s="296"/>
      <c r="AB20" s="202"/>
      <c r="AC20" s="202"/>
      <c r="AD20" s="202"/>
      <c r="AE20" s="202">
        <v>1</v>
      </c>
      <c r="AF20" s="221">
        <v>1</v>
      </c>
      <c r="AG20" s="221"/>
      <c r="AH20" s="221">
        <v>1</v>
      </c>
      <c r="AI20" s="221"/>
      <c r="AJ20" s="351">
        <v>1</v>
      </c>
      <c r="AK20" s="222"/>
      <c r="AL20" s="222">
        <v>1</v>
      </c>
      <c r="AM20" s="222"/>
      <c r="AN20" s="296">
        <v>1</v>
      </c>
      <c r="AO20" s="203"/>
      <c r="AP20" s="203">
        <v>1</v>
      </c>
      <c r="AQ20" s="296"/>
      <c r="AR20" s="296">
        <v>1</v>
      </c>
      <c r="AS20" s="203"/>
      <c r="AT20" s="203">
        <v>2</v>
      </c>
      <c r="AU20" s="203"/>
      <c r="AV20" s="143"/>
      <c r="AW20" s="143"/>
      <c r="AX20" s="143"/>
      <c r="AY20" s="143"/>
      <c r="AZ20" s="143"/>
      <c r="BA20" s="143"/>
      <c r="BB20" s="143"/>
      <c r="BC20" s="143"/>
      <c r="BD20" s="144">
        <f t="shared" si="0"/>
        <v>20</v>
      </c>
      <c r="BE20" s="143"/>
      <c r="BG20" s="130"/>
    </row>
    <row r="21" spans="1:59" s="267" customFormat="1">
      <c r="A21" s="261" t="s">
        <v>18</v>
      </c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4"/>
      <c r="W21" s="264"/>
      <c r="X21" s="264"/>
      <c r="Y21" s="264"/>
      <c r="Z21" s="263"/>
      <c r="AA21" s="297"/>
      <c r="AB21" s="263"/>
      <c r="AC21" s="263"/>
      <c r="AD21" s="263"/>
      <c r="AE21" s="263"/>
      <c r="AF21" s="264"/>
      <c r="AG21" s="264"/>
      <c r="AH21" s="264"/>
      <c r="AI21" s="264"/>
      <c r="AJ21" s="352"/>
      <c r="AK21" s="264"/>
      <c r="AL21" s="264"/>
      <c r="AM21" s="264"/>
      <c r="AN21" s="410"/>
      <c r="AO21" s="263"/>
      <c r="AP21" s="263"/>
      <c r="AQ21" s="297"/>
      <c r="AR21" s="297"/>
      <c r="AS21" s="263"/>
      <c r="AT21" s="263"/>
      <c r="AU21" s="263"/>
      <c r="AV21" s="265"/>
      <c r="AW21" s="265"/>
      <c r="AX21" s="265"/>
      <c r="AY21" s="265"/>
      <c r="AZ21" s="265"/>
      <c r="BA21" s="265"/>
      <c r="BB21" s="265"/>
      <c r="BC21" s="265"/>
      <c r="BD21" s="266">
        <f t="shared" si="0"/>
        <v>0</v>
      </c>
      <c r="BE21" s="265"/>
      <c r="BG21" s="268"/>
    </row>
    <row r="22" spans="1:59">
      <c r="A22" s="198" t="s">
        <v>115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22"/>
      <c r="W22" s="222"/>
      <c r="X22" s="222"/>
      <c r="Y22" s="222"/>
      <c r="Z22" s="203"/>
      <c r="AA22" s="296"/>
      <c r="AB22" s="203"/>
      <c r="AC22" s="203"/>
      <c r="AD22" s="203"/>
      <c r="AE22" s="203"/>
      <c r="AF22" s="222"/>
      <c r="AG22" s="222"/>
      <c r="AH22" s="222"/>
      <c r="AI22" s="222"/>
      <c r="AJ22" s="351"/>
      <c r="AK22" s="222"/>
      <c r="AL22" s="222"/>
      <c r="AM22" s="222"/>
      <c r="AN22" s="406"/>
      <c r="AO22" s="203"/>
      <c r="AP22" s="203"/>
      <c r="AQ22" s="296"/>
      <c r="AR22" s="296"/>
      <c r="AS22" s="203"/>
      <c r="AT22" s="203"/>
      <c r="AU22" s="203"/>
      <c r="AV22" s="143"/>
      <c r="AW22" s="143"/>
      <c r="AX22" s="143"/>
      <c r="AY22" s="143"/>
      <c r="AZ22" s="143"/>
      <c r="BA22" s="143"/>
      <c r="BB22" s="143"/>
      <c r="BC22" s="143"/>
      <c r="BD22" s="144">
        <f t="shared" si="0"/>
        <v>0</v>
      </c>
      <c r="BE22" s="143"/>
      <c r="BG22" s="130"/>
    </row>
    <row r="23" spans="1:59">
      <c r="A23" s="131" t="s">
        <v>20</v>
      </c>
      <c r="B23" s="157"/>
      <c r="C23" s="157"/>
      <c r="D23" s="157"/>
      <c r="E23" s="158"/>
      <c r="F23" s="158"/>
      <c r="G23" s="158"/>
      <c r="H23" s="158"/>
      <c r="I23" s="158"/>
      <c r="J23" s="159"/>
      <c r="K23" s="159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21"/>
      <c r="W23" s="221"/>
      <c r="X23" s="221"/>
      <c r="Y23" s="221"/>
      <c r="Z23" s="202"/>
      <c r="AA23" s="296"/>
      <c r="AB23" s="202"/>
      <c r="AC23" s="202"/>
      <c r="AD23" s="202"/>
      <c r="AE23" s="202"/>
      <c r="AF23" s="221"/>
      <c r="AG23" s="221"/>
      <c r="AH23" s="221"/>
      <c r="AI23" s="221"/>
      <c r="AJ23" s="351"/>
      <c r="AK23" s="222"/>
      <c r="AL23" s="222"/>
      <c r="AM23" s="222"/>
      <c r="AN23" s="411"/>
      <c r="AO23" s="203"/>
      <c r="AP23" s="203"/>
      <c r="AQ23" s="406"/>
      <c r="AR23" s="296"/>
      <c r="AS23" s="203"/>
      <c r="AT23" s="203"/>
      <c r="AU23" s="203"/>
      <c r="AV23" s="143"/>
      <c r="AW23" s="143"/>
      <c r="AX23" s="143"/>
      <c r="AY23" s="143"/>
      <c r="AZ23" s="143"/>
      <c r="BA23" s="143"/>
      <c r="BB23" s="143"/>
      <c r="BC23" s="143"/>
      <c r="BD23" s="144">
        <f t="shared" si="0"/>
        <v>0</v>
      </c>
      <c r="BE23" s="143"/>
      <c r="BG23" s="130"/>
    </row>
    <row r="24" spans="1:59">
      <c r="A24" s="131" t="s">
        <v>19</v>
      </c>
      <c r="B24" s="157"/>
      <c r="C24" s="157"/>
      <c r="D24" s="157"/>
      <c r="E24" s="158"/>
      <c r="F24" s="158"/>
      <c r="G24" s="158">
        <v>1</v>
      </c>
      <c r="H24" s="158"/>
      <c r="I24" s="159">
        <v>1</v>
      </c>
      <c r="J24" s="159"/>
      <c r="K24" s="159">
        <v>1</v>
      </c>
      <c r="L24" s="202"/>
      <c r="M24" s="202">
        <v>1</v>
      </c>
      <c r="N24" s="202"/>
      <c r="O24" s="202">
        <v>1</v>
      </c>
      <c r="P24" s="202"/>
      <c r="Q24" s="202"/>
      <c r="R24" s="202">
        <v>1</v>
      </c>
      <c r="S24" s="202"/>
      <c r="T24" s="203">
        <v>1</v>
      </c>
      <c r="U24" s="203"/>
      <c r="V24" s="222">
        <v>1</v>
      </c>
      <c r="W24" s="222"/>
      <c r="X24" s="222">
        <v>1</v>
      </c>
      <c r="Y24" s="222"/>
      <c r="Z24" s="203">
        <v>1</v>
      </c>
      <c r="AA24" s="203"/>
      <c r="AB24" s="203">
        <v>1</v>
      </c>
      <c r="AC24" s="203"/>
      <c r="AD24" s="203"/>
      <c r="AE24" s="203"/>
      <c r="AF24" s="222">
        <v>1</v>
      </c>
      <c r="AG24" s="222"/>
      <c r="AH24" s="222"/>
      <c r="AI24" s="222"/>
      <c r="AJ24" s="222"/>
      <c r="AK24" s="222"/>
      <c r="AL24" s="222">
        <v>1</v>
      </c>
      <c r="AM24" s="222"/>
      <c r="AN24" s="406"/>
      <c r="AO24" s="203"/>
      <c r="AP24" s="203"/>
      <c r="AQ24" s="411"/>
      <c r="AR24" s="203">
        <v>1</v>
      </c>
      <c r="AS24" s="203"/>
      <c r="AT24" s="203"/>
      <c r="AU24" s="203"/>
      <c r="AV24" s="143"/>
      <c r="AW24" s="143"/>
      <c r="AX24" s="143"/>
      <c r="AY24" s="143"/>
      <c r="AZ24" s="143"/>
      <c r="BA24" s="143"/>
      <c r="BB24" s="143"/>
      <c r="BC24" s="143"/>
      <c r="BD24" s="144">
        <f t="shared" si="0"/>
        <v>14</v>
      </c>
      <c r="BE24" s="143"/>
      <c r="BG24" s="132"/>
    </row>
    <row r="25" spans="1:59" s="267" customFormat="1">
      <c r="A25" s="261" t="s">
        <v>21</v>
      </c>
      <c r="B25" s="262"/>
      <c r="C25" s="262"/>
      <c r="D25" s="262"/>
      <c r="E25" s="262"/>
      <c r="F25" s="262"/>
      <c r="G25" s="269"/>
      <c r="H25" s="269"/>
      <c r="I25" s="262"/>
      <c r="J25" s="262"/>
      <c r="K25" s="269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4"/>
      <c r="W25" s="264"/>
      <c r="X25" s="264"/>
      <c r="Y25" s="264"/>
      <c r="Z25" s="263"/>
      <c r="AA25" s="297"/>
      <c r="AB25" s="263"/>
      <c r="AC25" s="263"/>
      <c r="AD25" s="263"/>
      <c r="AE25" s="263"/>
      <c r="AF25" s="264"/>
      <c r="AG25" s="264"/>
      <c r="AH25" s="264"/>
      <c r="AI25" s="264"/>
      <c r="AJ25" s="352"/>
      <c r="AK25" s="264"/>
      <c r="AL25" s="264">
        <v>1</v>
      </c>
      <c r="AM25" s="264"/>
      <c r="AN25" s="297"/>
      <c r="AO25" s="263"/>
      <c r="AP25" s="263"/>
      <c r="AQ25" s="297"/>
      <c r="AR25" s="297"/>
      <c r="AS25" s="263"/>
      <c r="AT25" s="263"/>
      <c r="AU25" s="263"/>
      <c r="AV25" s="265"/>
      <c r="AW25" s="265"/>
      <c r="AX25" s="265"/>
      <c r="AY25" s="265"/>
      <c r="AZ25" s="265"/>
      <c r="BA25" s="265"/>
      <c r="BB25" s="265"/>
      <c r="BC25" s="265"/>
      <c r="BD25" s="266">
        <f t="shared" si="0"/>
        <v>1</v>
      </c>
      <c r="BE25" s="265"/>
      <c r="BF25" s="268"/>
      <c r="BG25" s="270"/>
    </row>
    <row r="26" spans="1:59">
      <c r="A26" s="131" t="s">
        <v>22</v>
      </c>
      <c r="B26" s="157"/>
      <c r="C26" s="157"/>
      <c r="D26" s="157"/>
      <c r="E26" s="158"/>
      <c r="F26" s="158"/>
      <c r="G26" s="158"/>
      <c r="H26" s="158"/>
      <c r="I26" s="158"/>
      <c r="J26" s="158"/>
      <c r="K26" s="157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22"/>
      <c r="W26" s="222"/>
      <c r="X26" s="222"/>
      <c r="Y26" s="222"/>
      <c r="Z26" s="203"/>
      <c r="AA26" s="296"/>
      <c r="AB26" s="203"/>
      <c r="AC26" s="203"/>
      <c r="AD26" s="203"/>
      <c r="AE26" s="203"/>
      <c r="AF26" s="222"/>
      <c r="AG26" s="222"/>
      <c r="AH26" s="222"/>
      <c r="AI26" s="222"/>
      <c r="AJ26" s="351"/>
      <c r="AK26" s="222"/>
      <c r="AL26" s="222"/>
      <c r="AM26" s="222"/>
      <c r="AN26" s="296"/>
      <c r="AO26" s="203"/>
      <c r="AP26" s="203"/>
      <c r="AQ26" s="296"/>
      <c r="AR26" s="296"/>
      <c r="AS26" s="203"/>
      <c r="AT26" s="203"/>
      <c r="AU26" s="203"/>
      <c r="AV26" s="143"/>
      <c r="AW26" s="143"/>
      <c r="AX26" s="143"/>
      <c r="AY26" s="143"/>
      <c r="AZ26" s="143"/>
      <c r="BA26" s="143"/>
      <c r="BB26" s="143"/>
      <c r="BC26" s="143"/>
      <c r="BD26" s="144">
        <f t="shared" si="0"/>
        <v>0</v>
      </c>
      <c r="BE26" s="143"/>
      <c r="BF26" s="130"/>
      <c r="BG26" s="130"/>
    </row>
    <row r="27" spans="1:59">
      <c r="A27" s="131" t="s">
        <v>23</v>
      </c>
      <c r="B27" s="157"/>
      <c r="C27" s="157"/>
      <c r="D27" s="157"/>
      <c r="E27" s="158"/>
      <c r="F27" s="158"/>
      <c r="G27" s="158"/>
      <c r="H27" s="158"/>
      <c r="I27" s="157"/>
      <c r="J27" s="157"/>
      <c r="K27" s="157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22"/>
      <c r="W27" s="222"/>
      <c r="X27" s="222"/>
      <c r="Y27" s="222"/>
      <c r="Z27" s="203"/>
      <c r="AA27" s="296"/>
      <c r="AB27" s="203"/>
      <c r="AC27" s="203"/>
      <c r="AD27" s="203"/>
      <c r="AE27" s="203"/>
      <c r="AF27" s="222"/>
      <c r="AG27" s="222"/>
      <c r="AH27" s="222"/>
      <c r="AI27" s="222"/>
      <c r="AJ27" s="351"/>
      <c r="AK27" s="222"/>
      <c r="AL27" s="222"/>
      <c r="AM27" s="351"/>
      <c r="AN27" s="296"/>
      <c r="AO27" s="203"/>
      <c r="AP27" s="203"/>
      <c r="AQ27" s="296"/>
      <c r="AR27" s="296"/>
      <c r="AS27" s="203"/>
      <c r="AT27" s="203"/>
      <c r="AU27" s="203"/>
      <c r="AV27" s="143"/>
      <c r="AW27" s="143"/>
      <c r="AX27" s="143"/>
      <c r="AY27" s="143"/>
      <c r="AZ27" s="143"/>
      <c r="BA27" s="143"/>
      <c r="BB27" s="143"/>
      <c r="BC27" s="143"/>
      <c r="BD27" s="144">
        <f t="shared" si="0"/>
        <v>0</v>
      </c>
      <c r="BE27" s="143"/>
      <c r="BF27" s="130"/>
      <c r="BG27" s="130"/>
    </row>
    <row r="28" spans="1:59">
      <c r="A28" s="131" t="s">
        <v>24</v>
      </c>
      <c r="B28" s="160"/>
      <c r="C28" s="160"/>
      <c r="D28" s="160"/>
      <c r="E28" s="159"/>
      <c r="F28" s="159"/>
      <c r="G28" s="159">
        <v>1</v>
      </c>
      <c r="H28" s="159"/>
      <c r="I28" s="159">
        <v>1</v>
      </c>
      <c r="J28" s="159"/>
      <c r="K28" s="159">
        <v>1</v>
      </c>
      <c r="L28" s="204"/>
      <c r="M28" s="204">
        <v>2</v>
      </c>
      <c r="N28" s="204"/>
      <c r="O28" s="202">
        <v>1</v>
      </c>
      <c r="P28" s="202"/>
      <c r="Q28" s="202"/>
      <c r="R28" s="202">
        <v>1</v>
      </c>
      <c r="S28" s="202"/>
      <c r="T28" s="202"/>
      <c r="U28" s="202"/>
      <c r="V28" s="221"/>
      <c r="W28" s="221"/>
      <c r="X28" s="221">
        <v>1</v>
      </c>
      <c r="Y28" s="221"/>
      <c r="Z28" s="202">
        <v>1</v>
      </c>
      <c r="AA28" s="202"/>
      <c r="AB28" s="202">
        <v>1</v>
      </c>
      <c r="AC28" s="202"/>
      <c r="AD28" s="202"/>
      <c r="AE28" s="202">
        <v>1</v>
      </c>
      <c r="AF28" s="221">
        <v>1</v>
      </c>
      <c r="AG28" s="221"/>
      <c r="AH28" s="222">
        <v>1</v>
      </c>
      <c r="AI28" s="222"/>
      <c r="AJ28" s="222">
        <v>1</v>
      </c>
      <c r="AK28" s="222">
        <v>1</v>
      </c>
      <c r="AL28" s="222">
        <v>1</v>
      </c>
      <c r="AM28" s="351"/>
      <c r="AN28" s="296">
        <v>1</v>
      </c>
      <c r="AO28" s="203"/>
      <c r="AP28" s="203">
        <v>1</v>
      </c>
      <c r="AQ28" s="296"/>
      <c r="AR28" s="296"/>
      <c r="AS28" s="203"/>
      <c r="AT28" s="203">
        <v>2</v>
      </c>
      <c r="AU28" s="203"/>
      <c r="AV28" s="143"/>
      <c r="AW28" s="143"/>
      <c r="AX28" s="143"/>
      <c r="AY28" s="143"/>
      <c r="AZ28" s="143"/>
      <c r="BA28" s="143"/>
      <c r="BB28" s="143"/>
      <c r="BC28" s="143"/>
      <c r="BD28" s="144">
        <f t="shared" si="0"/>
        <v>20</v>
      </c>
      <c r="BE28" s="143"/>
      <c r="BG28" s="130"/>
    </row>
    <row r="29" spans="1:59">
      <c r="A29" s="131" t="s">
        <v>25</v>
      </c>
      <c r="B29" s="160"/>
      <c r="C29" s="160"/>
      <c r="D29" s="160"/>
      <c r="E29" s="159"/>
      <c r="F29" s="160"/>
      <c r="G29" s="160"/>
      <c r="H29" s="160"/>
      <c r="I29" s="160"/>
      <c r="J29" s="157"/>
      <c r="K29" s="160"/>
      <c r="L29" s="203"/>
      <c r="M29" s="205"/>
      <c r="N29" s="205"/>
      <c r="O29" s="203"/>
      <c r="P29" s="203"/>
      <c r="Q29" s="203"/>
      <c r="R29" s="203"/>
      <c r="S29" s="203"/>
      <c r="T29" s="203"/>
      <c r="U29" s="203"/>
      <c r="V29" s="222"/>
      <c r="W29" s="222"/>
      <c r="X29" s="222"/>
      <c r="Y29" s="222"/>
      <c r="Z29" s="203"/>
      <c r="AA29" s="296"/>
      <c r="AB29" s="203"/>
      <c r="AC29" s="203"/>
      <c r="AD29" s="203"/>
      <c r="AE29" s="203"/>
      <c r="AF29" s="222"/>
      <c r="AG29" s="222"/>
      <c r="AH29" s="222"/>
      <c r="AI29" s="222"/>
      <c r="AJ29" s="351"/>
      <c r="AK29" s="222"/>
      <c r="AL29" s="222"/>
      <c r="AM29" s="351"/>
      <c r="AN29" s="296"/>
      <c r="AO29" s="203"/>
      <c r="AP29" s="203"/>
      <c r="AQ29" s="296"/>
      <c r="AR29" s="296"/>
      <c r="AS29" s="203"/>
      <c r="AT29" s="203"/>
      <c r="AU29" s="203"/>
      <c r="AV29" s="143"/>
      <c r="AW29" s="143"/>
      <c r="AX29" s="143"/>
      <c r="AY29" s="143"/>
      <c r="AZ29" s="143"/>
      <c r="BA29" s="143"/>
      <c r="BB29" s="143"/>
      <c r="BC29" s="143"/>
      <c r="BD29" s="144">
        <f t="shared" si="0"/>
        <v>0</v>
      </c>
      <c r="BE29" s="143"/>
      <c r="BF29" s="130"/>
      <c r="BG29" s="130"/>
    </row>
    <row r="30" spans="1:59">
      <c r="A30" s="131" t="s">
        <v>26</v>
      </c>
      <c r="B30" s="160">
        <v>1</v>
      </c>
      <c r="C30" s="160">
        <v>1</v>
      </c>
      <c r="D30" s="160">
        <v>1</v>
      </c>
      <c r="E30" s="159">
        <v>1</v>
      </c>
      <c r="F30" s="159">
        <v>1</v>
      </c>
      <c r="G30" s="159"/>
      <c r="H30" s="159">
        <v>1</v>
      </c>
      <c r="I30" s="159"/>
      <c r="J30" s="159"/>
      <c r="K30" s="159"/>
      <c r="L30" s="204">
        <v>1</v>
      </c>
      <c r="M30" s="204"/>
      <c r="N30" s="204">
        <v>1</v>
      </c>
      <c r="O30" s="204"/>
      <c r="P30" s="204"/>
      <c r="Q30" s="204">
        <v>1</v>
      </c>
      <c r="R30" s="202"/>
      <c r="S30" s="204">
        <v>2</v>
      </c>
      <c r="T30" s="202"/>
      <c r="U30" s="202">
        <v>1</v>
      </c>
      <c r="V30" s="221"/>
      <c r="W30" s="221">
        <v>1</v>
      </c>
      <c r="X30" s="221"/>
      <c r="Y30" s="221"/>
      <c r="Z30" s="202"/>
      <c r="AA30" s="296">
        <v>1</v>
      </c>
      <c r="AB30" s="202"/>
      <c r="AC30" s="202">
        <v>1</v>
      </c>
      <c r="AD30" s="202">
        <v>1</v>
      </c>
      <c r="AE30" s="202"/>
      <c r="AF30" s="221"/>
      <c r="AG30" s="221">
        <v>1</v>
      </c>
      <c r="AH30" s="221"/>
      <c r="AI30" s="221">
        <v>1</v>
      </c>
      <c r="AJ30" s="351"/>
      <c r="AK30" s="221"/>
      <c r="AL30" s="221"/>
      <c r="AM30" s="351"/>
      <c r="AN30" s="296"/>
      <c r="AO30" s="203">
        <v>1</v>
      </c>
      <c r="AP30" s="203"/>
      <c r="AQ30" s="296">
        <v>1</v>
      </c>
      <c r="AR30" s="296"/>
      <c r="AS30" s="203">
        <v>1</v>
      </c>
      <c r="AT30" s="203"/>
      <c r="AU30" s="203"/>
      <c r="AV30" s="143"/>
      <c r="AW30" s="143"/>
      <c r="AX30" s="143"/>
      <c r="AY30" s="143"/>
      <c r="AZ30" s="143"/>
      <c r="BA30" s="143"/>
      <c r="BB30" s="143"/>
      <c r="BC30" s="143"/>
      <c r="BD30" s="144">
        <f t="shared" si="0"/>
        <v>21</v>
      </c>
      <c r="BE30" s="143"/>
      <c r="BF30" s="130"/>
      <c r="BG30" s="130"/>
    </row>
    <row r="31" spans="1:59">
      <c r="A31" s="131" t="s">
        <v>27</v>
      </c>
      <c r="B31" s="160"/>
      <c r="C31" s="160"/>
      <c r="D31" s="157"/>
      <c r="E31" s="157"/>
      <c r="F31" s="157"/>
      <c r="G31" s="157"/>
      <c r="H31" s="157"/>
      <c r="I31" s="157"/>
      <c r="J31" s="157"/>
      <c r="K31" s="157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22"/>
      <c r="W31" s="222"/>
      <c r="X31" s="222"/>
      <c r="Y31" s="222"/>
      <c r="Z31" s="203"/>
      <c r="AA31" s="296"/>
      <c r="AB31" s="203"/>
      <c r="AC31" s="203"/>
      <c r="AD31" s="203"/>
      <c r="AE31" s="203"/>
      <c r="AF31" s="222"/>
      <c r="AG31" s="222"/>
      <c r="AH31" s="222"/>
      <c r="AI31" s="222"/>
      <c r="AJ31" s="351"/>
      <c r="AK31" s="222"/>
      <c r="AL31" s="222"/>
      <c r="AM31" s="222"/>
      <c r="AN31" s="406"/>
      <c r="AO31" s="203"/>
      <c r="AP31" s="203"/>
      <c r="AQ31" s="296"/>
      <c r="AR31" s="296"/>
      <c r="AS31" s="203"/>
      <c r="AT31" s="203"/>
      <c r="AU31" s="203"/>
      <c r="AV31" s="143"/>
      <c r="AW31" s="143"/>
      <c r="AX31" s="143"/>
      <c r="AY31" s="143"/>
      <c r="AZ31" s="143"/>
      <c r="BA31" s="143"/>
      <c r="BB31" s="143"/>
      <c r="BC31" s="143"/>
      <c r="BD31" s="144">
        <f t="shared" si="0"/>
        <v>0</v>
      </c>
      <c r="BE31" s="143"/>
      <c r="BF31" s="130"/>
      <c r="BG31" s="130"/>
    </row>
    <row r="32" spans="1:59">
      <c r="A32" s="131" t="s">
        <v>71</v>
      </c>
      <c r="B32" s="157"/>
      <c r="C32" s="160"/>
      <c r="D32" s="160"/>
      <c r="E32" s="160"/>
      <c r="F32" s="159"/>
      <c r="G32" s="159"/>
      <c r="H32" s="159"/>
      <c r="I32" s="159"/>
      <c r="J32" s="159"/>
      <c r="K32" s="159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22">
        <v>1</v>
      </c>
      <c r="W32" s="222"/>
      <c r="X32" s="222"/>
      <c r="Y32" s="222"/>
      <c r="Z32" s="203"/>
      <c r="AA32" s="296"/>
      <c r="AB32" s="203"/>
      <c r="AC32" s="203"/>
      <c r="AD32" s="203"/>
      <c r="AE32" s="203"/>
      <c r="AF32" s="222"/>
      <c r="AG32" s="222"/>
      <c r="AH32" s="222"/>
      <c r="AI32" s="222"/>
      <c r="AJ32" s="351"/>
      <c r="AK32" s="222"/>
      <c r="AL32" s="222"/>
      <c r="AM32" s="351"/>
      <c r="AN32" s="411"/>
      <c r="AO32" s="203"/>
      <c r="AP32" s="203"/>
      <c r="AQ32" s="406"/>
      <c r="AR32" s="296"/>
      <c r="AS32" s="203"/>
      <c r="AT32" s="203"/>
      <c r="AU32" s="203"/>
      <c r="AV32" s="143"/>
      <c r="AW32" s="143"/>
      <c r="AX32" s="143"/>
      <c r="AY32" s="143"/>
      <c r="AZ32" s="143"/>
      <c r="BA32" s="143"/>
      <c r="BB32" s="143"/>
      <c r="BC32" s="143"/>
      <c r="BD32" s="144">
        <f t="shared" si="0"/>
        <v>1</v>
      </c>
      <c r="BE32" s="143"/>
      <c r="BF32" s="130"/>
      <c r="BG32" s="130"/>
    </row>
    <row r="33" spans="1:59">
      <c r="A33" s="131" t="s">
        <v>28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22"/>
      <c r="W33" s="222"/>
      <c r="X33" s="222"/>
      <c r="Y33" s="222"/>
      <c r="Z33" s="203"/>
      <c r="AA33" s="296"/>
      <c r="AB33" s="203"/>
      <c r="AC33" s="203"/>
      <c r="AD33" s="203"/>
      <c r="AE33" s="203"/>
      <c r="AF33" s="222"/>
      <c r="AG33" s="222"/>
      <c r="AH33" s="222"/>
      <c r="AI33" s="222"/>
      <c r="AJ33" s="351"/>
      <c r="AK33" s="222"/>
      <c r="AL33" s="222"/>
      <c r="AM33" s="351"/>
      <c r="AN33" s="406"/>
      <c r="AO33" s="203"/>
      <c r="AP33" s="203"/>
      <c r="AQ33" s="411"/>
      <c r="AR33" s="296"/>
      <c r="AS33" s="203"/>
      <c r="AT33" s="203"/>
      <c r="AU33" s="203"/>
      <c r="AV33" s="143"/>
      <c r="AW33" s="143"/>
      <c r="AX33" s="143"/>
      <c r="AY33" s="143"/>
      <c r="AZ33" s="143"/>
      <c r="BA33" s="143"/>
      <c r="BB33" s="143"/>
      <c r="BC33" s="143"/>
      <c r="BD33" s="144">
        <f t="shared" si="0"/>
        <v>0</v>
      </c>
      <c r="BE33" s="143"/>
      <c r="BF33" s="130"/>
      <c r="BG33" s="132"/>
    </row>
    <row r="34" spans="1:59">
      <c r="A34" s="131" t="s">
        <v>29</v>
      </c>
      <c r="B34" s="160"/>
      <c r="C34" s="157"/>
      <c r="D34" s="157"/>
      <c r="E34" s="157"/>
      <c r="F34" s="159"/>
      <c r="G34" s="159"/>
      <c r="H34" s="159"/>
      <c r="I34" s="160"/>
      <c r="J34" s="160"/>
      <c r="K34" s="160"/>
      <c r="L34" s="205"/>
      <c r="M34" s="203"/>
      <c r="N34" s="203"/>
      <c r="O34" s="203">
        <v>1</v>
      </c>
      <c r="P34" s="203"/>
      <c r="Q34" s="203"/>
      <c r="R34" s="203"/>
      <c r="S34" s="203"/>
      <c r="T34" s="205"/>
      <c r="U34" s="203"/>
      <c r="V34" s="222"/>
      <c r="W34" s="222"/>
      <c r="X34" s="222"/>
      <c r="Y34" s="222"/>
      <c r="Z34" s="203"/>
      <c r="AA34" s="203"/>
      <c r="AB34" s="203"/>
      <c r="AC34" s="203"/>
      <c r="AD34" s="203"/>
      <c r="AE34" s="203">
        <v>1</v>
      </c>
      <c r="AF34" s="222">
        <v>1</v>
      </c>
      <c r="AG34" s="222"/>
      <c r="AH34" s="222">
        <v>1</v>
      </c>
      <c r="AI34" s="222"/>
      <c r="AJ34" s="222">
        <v>1</v>
      </c>
      <c r="AK34" s="222"/>
      <c r="AL34" s="222"/>
      <c r="AM34" s="351"/>
      <c r="AN34" s="296"/>
      <c r="AO34" s="203"/>
      <c r="AP34" s="203"/>
      <c r="AQ34" s="406"/>
      <c r="AR34" s="296"/>
      <c r="AS34" s="203"/>
      <c r="AT34" s="203">
        <v>2</v>
      </c>
      <c r="AU34" s="203"/>
      <c r="AV34" s="143"/>
      <c r="AW34" s="143"/>
      <c r="AX34" s="143"/>
      <c r="AY34" s="143"/>
      <c r="AZ34" s="143"/>
      <c r="BA34" s="143"/>
      <c r="BB34" s="143"/>
      <c r="BC34" s="143"/>
      <c r="BD34" s="144">
        <f t="shared" si="0"/>
        <v>7</v>
      </c>
      <c r="BE34" s="143"/>
      <c r="BG34" s="133"/>
    </row>
    <row r="35" spans="1:59">
      <c r="A35" s="131" t="s">
        <v>30</v>
      </c>
      <c r="B35" s="157"/>
      <c r="C35" s="157"/>
      <c r="D35" s="157"/>
      <c r="E35" s="159"/>
      <c r="F35" s="158"/>
      <c r="G35" s="159">
        <v>1</v>
      </c>
      <c r="H35" s="159"/>
      <c r="I35" s="159">
        <v>1</v>
      </c>
      <c r="J35" s="159"/>
      <c r="K35" s="158">
        <v>1</v>
      </c>
      <c r="L35" s="204"/>
      <c r="M35" s="202">
        <v>1</v>
      </c>
      <c r="N35" s="202"/>
      <c r="O35" s="202">
        <v>1</v>
      </c>
      <c r="P35" s="202"/>
      <c r="Q35" s="202"/>
      <c r="R35" s="202">
        <v>1</v>
      </c>
      <c r="S35" s="202"/>
      <c r="T35" s="202">
        <v>1</v>
      </c>
      <c r="U35" s="202"/>
      <c r="V35" s="221">
        <v>1</v>
      </c>
      <c r="W35" s="221"/>
      <c r="X35" s="221"/>
      <c r="Y35" s="221"/>
      <c r="Z35" s="202">
        <v>1</v>
      </c>
      <c r="AA35" s="296"/>
      <c r="AB35" s="202">
        <v>1</v>
      </c>
      <c r="AC35" s="203"/>
      <c r="AD35" s="203"/>
      <c r="AE35" s="203"/>
      <c r="AF35" s="222">
        <v>1</v>
      </c>
      <c r="AG35" s="222"/>
      <c r="AH35" s="222"/>
      <c r="AI35" s="222"/>
      <c r="AJ35" s="351"/>
      <c r="AK35" s="222"/>
      <c r="AL35" s="222">
        <v>1</v>
      </c>
      <c r="AM35" s="351"/>
      <c r="AN35" s="296">
        <v>1</v>
      </c>
      <c r="AO35" s="296"/>
      <c r="AP35" s="296"/>
      <c r="AQ35" s="296"/>
      <c r="AR35" s="296">
        <v>1</v>
      </c>
      <c r="AS35" s="203"/>
      <c r="AT35" s="203"/>
      <c r="AU35" s="203"/>
      <c r="AV35" s="143"/>
      <c r="AW35" s="143"/>
      <c r="AX35" s="143"/>
      <c r="AY35" s="143"/>
      <c r="AZ35" s="143"/>
      <c r="BA35" s="143"/>
      <c r="BB35" s="143"/>
      <c r="BC35" s="143"/>
      <c r="BD35" s="144">
        <f t="shared" si="0"/>
        <v>14</v>
      </c>
      <c r="BE35" s="143"/>
      <c r="BF35" s="130"/>
      <c r="BG35" s="132"/>
    </row>
    <row r="36" spans="1:59">
      <c r="A36" s="131" t="s">
        <v>31</v>
      </c>
      <c r="B36" s="157"/>
      <c r="C36" s="157"/>
      <c r="D36" s="157"/>
      <c r="E36" s="157"/>
      <c r="F36" s="160"/>
      <c r="G36" s="157"/>
      <c r="H36" s="157"/>
      <c r="I36" s="160"/>
      <c r="J36" s="157"/>
      <c r="K36" s="157"/>
      <c r="L36" s="203"/>
      <c r="M36" s="205"/>
      <c r="N36" s="205"/>
      <c r="O36" s="203"/>
      <c r="P36" s="203"/>
      <c r="Q36" s="203"/>
      <c r="R36" s="203"/>
      <c r="S36" s="203"/>
      <c r="T36" s="203"/>
      <c r="U36" s="203"/>
      <c r="V36" s="222"/>
      <c r="W36" s="222"/>
      <c r="X36" s="222"/>
      <c r="Y36" s="222"/>
      <c r="Z36" s="203"/>
      <c r="AA36" s="296"/>
      <c r="AB36" s="203"/>
      <c r="AC36" s="203"/>
      <c r="AD36" s="203"/>
      <c r="AE36" s="203"/>
      <c r="AF36" s="222"/>
      <c r="AG36" s="222"/>
      <c r="AH36" s="222"/>
      <c r="AI36" s="222"/>
      <c r="AJ36" s="351"/>
      <c r="AK36" s="222"/>
      <c r="AL36" s="222"/>
      <c r="AM36" s="222"/>
      <c r="AN36" s="296"/>
      <c r="AO36" s="203"/>
      <c r="AP36" s="203"/>
      <c r="AQ36" s="296"/>
      <c r="AR36" s="296"/>
      <c r="AS36" s="203"/>
      <c r="AT36" s="203"/>
      <c r="AU36" s="203"/>
      <c r="AV36" s="143"/>
      <c r="AW36" s="143"/>
      <c r="AX36" s="143"/>
      <c r="AY36" s="143"/>
      <c r="AZ36" s="143"/>
      <c r="BA36" s="143"/>
      <c r="BB36" s="143"/>
      <c r="BC36" s="143"/>
      <c r="BD36" s="144">
        <f t="shared" si="0"/>
        <v>0</v>
      </c>
      <c r="BE36" s="143"/>
      <c r="BF36" s="130"/>
      <c r="BG36" s="130"/>
    </row>
    <row r="37" spans="1:59">
      <c r="A37" s="131" t="s">
        <v>32</v>
      </c>
      <c r="B37" s="160"/>
      <c r="C37" s="160"/>
      <c r="D37" s="160"/>
      <c r="E37" s="159">
        <v>1</v>
      </c>
      <c r="F37" s="159">
        <v>1</v>
      </c>
      <c r="G37" s="158"/>
      <c r="H37" s="158"/>
      <c r="I37" s="159"/>
      <c r="J37" s="158">
        <v>1</v>
      </c>
      <c r="K37" s="159"/>
      <c r="L37" s="202">
        <v>1</v>
      </c>
      <c r="M37" s="204"/>
      <c r="N37" s="204"/>
      <c r="O37" s="202"/>
      <c r="P37" s="202"/>
      <c r="Q37" s="204"/>
      <c r="R37" s="202"/>
      <c r="S37" s="204"/>
      <c r="T37" s="204"/>
      <c r="U37" s="202"/>
      <c r="V37" s="221"/>
      <c r="W37" s="221"/>
      <c r="X37" s="221"/>
      <c r="Y37" s="221">
        <v>1</v>
      </c>
      <c r="Z37" s="202"/>
      <c r="AA37" s="296">
        <v>1</v>
      </c>
      <c r="AB37" s="202"/>
      <c r="AC37" s="202"/>
      <c r="AD37" s="203"/>
      <c r="AE37" s="203"/>
      <c r="AF37" s="222"/>
      <c r="AG37" s="222"/>
      <c r="AH37" s="222"/>
      <c r="AI37" s="222"/>
      <c r="AJ37" s="351"/>
      <c r="AK37" s="222"/>
      <c r="AL37" s="222"/>
      <c r="AM37" s="351">
        <v>1</v>
      </c>
      <c r="AN37" s="296"/>
      <c r="AO37" s="203"/>
      <c r="AP37" s="203"/>
      <c r="AQ37" s="296"/>
      <c r="AR37" s="406"/>
      <c r="AS37" s="203"/>
      <c r="AT37" s="203"/>
      <c r="AU37" s="203"/>
      <c r="AV37" s="143"/>
      <c r="AW37" s="143"/>
      <c r="AX37" s="143"/>
      <c r="AY37" s="143"/>
      <c r="AZ37" s="143"/>
      <c r="BA37" s="143"/>
      <c r="BB37" s="143"/>
      <c r="BC37" s="143"/>
      <c r="BD37" s="144">
        <f t="shared" si="0"/>
        <v>7</v>
      </c>
      <c r="BE37" s="143"/>
      <c r="BF37" s="130"/>
      <c r="BG37" s="130"/>
    </row>
    <row r="38" spans="1:59">
      <c r="A38" s="131" t="s">
        <v>72</v>
      </c>
      <c r="B38" s="158"/>
      <c r="C38" s="158">
        <v>1</v>
      </c>
      <c r="D38" s="157">
        <v>1</v>
      </c>
      <c r="E38" s="157"/>
      <c r="F38" s="157"/>
      <c r="G38" s="157"/>
      <c r="H38" s="157"/>
      <c r="I38" s="157"/>
      <c r="J38" s="157">
        <v>1</v>
      </c>
      <c r="K38" s="157">
        <v>1</v>
      </c>
      <c r="L38" s="203"/>
      <c r="M38" s="203"/>
      <c r="N38" s="203"/>
      <c r="O38" s="203"/>
      <c r="P38" s="203">
        <v>1</v>
      </c>
      <c r="Q38" s="203"/>
      <c r="R38" s="203">
        <v>1</v>
      </c>
      <c r="S38" s="203"/>
      <c r="T38" s="203"/>
      <c r="U38" s="203"/>
      <c r="V38" s="222"/>
      <c r="W38" s="222"/>
      <c r="X38" s="222"/>
      <c r="Y38" s="222"/>
      <c r="Z38" s="203"/>
      <c r="AA38" s="203"/>
      <c r="AB38" s="203"/>
      <c r="AC38" s="203"/>
      <c r="AD38" s="203"/>
      <c r="AE38" s="203"/>
      <c r="AF38" s="222"/>
      <c r="AG38" s="222"/>
      <c r="AH38" s="222"/>
      <c r="AI38" s="222"/>
      <c r="AJ38" s="222">
        <v>1</v>
      </c>
      <c r="AK38" s="222"/>
      <c r="AL38" s="222"/>
      <c r="AM38" s="351"/>
      <c r="AN38" s="296">
        <v>1</v>
      </c>
      <c r="AO38" s="203"/>
      <c r="AP38" s="203"/>
      <c r="AQ38" s="296"/>
      <c r="AR38" s="406">
        <v>1</v>
      </c>
      <c r="AS38" s="203"/>
      <c r="AT38" s="203"/>
      <c r="AU38" s="203"/>
      <c r="AV38" s="143"/>
      <c r="AW38" s="143"/>
      <c r="AX38" s="143"/>
      <c r="AY38" s="143"/>
      <c r="AZ38" s="143"/>
      <c r="BA38" s="143"/>
      <c r="BB38" s="143"/>
      <c r="BC38" s="143"/>
      <c r="BD38" s="144">
        <f t="shared" si="0"/>
        <v>9</v>
      </c>
      <c r="BE38" s="143"/>
      <c r="BG38" s="130"/>
    </row>
    <row r="39" spans="1:59">
      <c r="A39" s="131" t="s">
        <v>33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222"/>
      <c r="W39" s="222"/>
      <c r="X39" s="222"/>
      <c r="Y39" s="222"/>
      <c r="Z39" s="203"/>
      <c r="AA39" s="296"/>
      <c r="AB39" s="203"/>
      <c r="AC39" s="203"/>
      <c r="AD39" s="203"/>
      <c r="AE39" s="203"/>
      <c r="AF39" s="222"/>
      <c r="AG39" s="222"/>
      <c r="AH39" s="222"/>
      <c r="AI39" s="222"/>
      <c r="AJ39" s="351"/>
      <c r="AK39" s="222"/>
      <c r="AL39" s="222"/>
      <c r="AM39" s="222"/>
      <c r="AN39" s="203"/>
      <c r="AO39" s="203"/>
      <c r="AP39" s="203"/>
      <c r="AQ39" s="296"/>
      <c r="AR39" s="296"/>
      <c r="AS39" s="203"/>
      <c r="AT39" s="203"/>
      <c r="AU39" s="203"/>
      <c r="AV39" s="143"/>
      <c r="AW39" s="143"/>
      <c r="AX39" s="143"/>
      <c r="AY39" s="143"/>
      <c r="AZ39" s="143"/>
      <c r="BA39" s="143"/>
      <c r="BB39" s="143"/>
      <c r="BC39" s="143"/>
      <c r="BD39" s="144">
        <f t="shared" si="0"/>
        <v>0</v>
      </c>
      <c r="BE39" s="143"/>
      <c r="BG39" s="130"/>
    </row>
    <row r="40" spans="1:59" s="267" customFormat="1">
      <c r="A40" s="261" t="s">
        <v>69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3"/>
      <c r="M40" s="263"/>
      <c r="N40" s="263"/>
      <c r="O40" s="263"/>
      <c r="P40" s="263">
        <v>1</v>
      </c>
      <c r="Q40" s="263"/>
      <c r="R40" s="263"/>
      <c r="S40" s="263"/>
      <c r="T40" s="263"/>
      <c r="U40" s="263"/>
      <c r="V40" s="264"/>
      <c r="W40" s="264"/>
      <c r="X40" s="264"/>
      <c r="Y40" s="264"/>
      <c r="Z40" s="263"/>
      <c r="AA40" s="297"/>
      <c r="AB40" s="263"/>
      <c r="AC40" s="263"/>
      <c r="AD40" s="263"/>
      <c r="AE40" s="263"/>
      <c r="AF40" s="264"/>
      <c r="AG40" s="264"/>
      <c r="AH40" s="264"/>
      <c r="AI40" s="264"/>
      <c r="AJ40" s="352"/>
      <c r="AK40" s="264"/>
      <c r="AL40" s="264"/>
      <c r="AM40" s="264"/>
      <c r="AN40" s="263"/>
      <c r="AO40" s="263"/>
      <c r="AP40" s="263"/>
      <c r="AQ40" s="297"/>
      <c r="AR40" s="297"/>
      <c r="AS40" s="263"/>
      <c r="AT40" s="263"/>
      <c r="AU40" s="263"/>
      <c r="AV40" s="265"/>
      <c r="AW40" s="265"/>
      <c r="AX40" s="265"/>
      <c r="AY40" s="265"/>
      <c r="AZ40" s="265"/>
      <c r="BA40" s="265"/>
      <c r="BB40" s="265"/>
      <c r="BC40" s="265"/>
      <c r="BD40" s="266">
        <f t="shared" si="0"/>
        <v>1</v>
      </c>
      <c r="BE40" s="265"/>
      <c r="BG40" s="268"/>
    </row>
    <row r="41" spans="1:59">
      <c r="A41" s="131" t="s">
        <v>34</v>
      </c>
      <c r="B41" s="157"/>
      <c r="C41" s="157"/>
      <c r="D41" s="157"/>
      <c r="E41" s="158"/>
      <c r="F41" s="158"/>
      <c r="G41" s="158"/>
      <c r="H41" s="158"/>
      <c r="I41" s="158"/>
      <c r="J41" s="158"/>
      <c r="K41" s="158"/>
      <c r="L41" s="202"/>
      <c r="M41" s="202"/>
      <c r="N41" s="202"/>
      <c r="O41" s="202"/>
      <c r="P41" s="202"/>
      <c r="Q41" s="202"/>
      <c r="R41" s="202"/>
      <c r="S41" s="203"/>
      <c r="T41" s="203"/>
      <c r="U41" s="203"/>
      <c r="V41" s="222"/>
      <c r="W41" s="222"/>
      <c r="X41" s="222"/>
      <c r="Y41" s="222"/>
      <c r="Z41" s="203"/>
      <c r="AA41" s="296"/>
      <c r="AB41" s="203"/>
      <c r="AC41" s="203"/>
      <c r="AD41" s="203"/>
      <c r="AE41" s="203"/>
      <c r="AF41" s="222"/>
      <c r="AG41" s="222"/>
      <c r="AH41" s="222"/>
      <c r="AI41" s="222"/>
      <c r="AJ41" s="351"/>
      <c r="AK41" s="222"/>
      <c r="AL41" s="222"/>
      <c r="AM41" s="222"/>
      <c r="AN41" s="203"/>
      <c r="AO41" s="203"/>
      <c r="AP41" s="203"/>
      <c r="AQ41" s="411"/>
      <c r="AR41" s="296"/>
      <c r="AS41" s="203"/>
      <c r="AT41" s="203"/>
      <c r="AU41" s="203"/>
      <c r="AV41" s="143"/>
      <c r="AW41" s="143"/>
      <c r="AX41" s="143"/>
      <c r="AY41" s="143"/>
      <c r="AZ41" s="143"/>
      <c r="BA41" s="143"/>
      <c r="BB41" s="143"/>
      <c r="BC41" s="143"/>
      <c r="BD41" s="144">
        <f t="shared" si="0"/>
        <v>0</v>
      </c>
      <c r="BE41" s="143"/>
      <c r="BG41" s="132"/>
    </row>
    <row r="42" spans="1:59">
      <c r="A42" s="131" t="s">
        <v>35</v>
      </c>
      <c r="B42" s="157"/>
      <c r="C42" s="157"/>
      <c r="D42" s="157"/>
      <c r="E42" s="157"/>
      <c r="F42" s="157"/>
      <c r="G42" s="157">
        <v>1</v>
      </c>
      <c r="H42" s="157"/>
      <c r="I42" s="157">
        <v>1</v>
      </c>
      <c r="J42" s="157"/>
      <c r="K42" s="157">
        <v>1</v>
      </c>
      <c r="L42" s="203"/>
      <c r="M42" s="203">
        <v>1</v>
      </c>
      <c r="N42" s="203"/>
      <c r="O42" s="203"/>
      <c r="P42" s="203"/>
      <c r="Q42" s="203"/>
      <c r="R42" s="203"/>
      <c r="S42" s="203"/>
      <c r="T42" s="203">
        <v>1</v>
      </c>
      <c r="U42" s="203"/>
      <c r="V42" s="222"/>
      <c r="W42" s="222"/>
      <c r="X42" s="222">
        <v>1</v>
      </c>
      <c r="Y42" s="222"/>
      <c r="Z42" s="203">
        <v>1</v>
      </c>
      <c r="AA42" s="203"/>
      <c r="AB42" s="203">
        <v>1</v>
      </c>
      <c r="AC42" s="203"/>
      <c r="AD42" s="203"/>
      <c r="AE42" s="203"/>
      <c r="AF42" s="222"/>
      <c r="AG42" s="222"/>
      <c r="AH42" s="222"/>
      <c r="AI42" s="222"/>
      <c r="AJ42" s="222"/>
      <c r="AK42" s="222"/>
      <c r="AL42" s="222">
        <v>1</v>
      </c>
      <c r="AM42" s="222"/>
      <c r="AN42" s="203">
        <v>1</v>
      </c>
      <c r="AO42" s="203"/>
      <c r="AP42" s="203"/>
      <c r="AQ42" s="406"/>
      <c r="AR42" s="296">
        <v>1</v>
      </c>
      <c r="AS42" s="203"/>
      <c r="AT42" s="203"/>
      <c r="AU42" s="203"/>
      <c r="AV42" s="143"/>
      <c r="AW42" s="143"/>
      <c r="AX42" s="143"/>
      <c r="AY42" s="143"/>
      <c r="AZ42" s="143"/>
      <c r="BA42" s="143"/>
      <c r="BB42" s="143"/>
      <c r="BC42" s="143"/>
      <c r="BD42" s="144">
        <f t="shared" si="0"/>
        <v>11</v>
      </c>
      <c r="BE42" s="143"/>
      <c r="BG42" s="133"/>
    </row>
    <row r="43" spans="1:59">
      <c r="A43" s="131" t="s">
        <v>36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22"/>
      <c r="W43" s="222"/>
      <c r="X43" s="222"/>
      <c r="Y43" s="222"/>
      <c r="Z43" s="203"/>
      <c r="AA43" s="296"/>
      <c r="AB43" s="203"/>
      <c r="AC43" s="203"/>
      <c r="AD43" s="203"/>
      <c r="AE43" s="203"/>
      <c r="AF43" s="222"/>
      <c r="AG43" s="222"/>
      <c r="AH43" s="222"/>
      <c r="AI43" s="222"/>
      <c r="AJ43" s="351"/>
      <c r="AK43" s="222"/>
      <c r="AL43" s="222"/>
      <c r="AM43" s="222"/>
      <c r="AN43" s="203"/>
      <c r="AO43" s="203"/>
      <c r="AP43" s="203"/>
      <c r="AQ43" s="296"/>
      <c r="AR43" s="296"/>
      <c r="AS43" s="203"/>
      <c r="AT43" s="203"/>
      <c r="AU43" s="203"/>
      <c r="AV43" s="143"/>
      <c r="AW43" s="143"/>
      <c r="AX43" s="143"/>
      <c r="AY43" s="143"/>
      <c r="AZ43" s="143"/>
      <c r="BA43" s="143"/>
      <c r="BB43" s="143"/>
      <c r="BC43" s="143"/>
      <c r="BD43" s="144">
        <f t="shared" si="0"/>
        <v>0</v>
      </c>
      <c r="BE43" s="143"/>
      <c r="BG43" s="132"/>
    </row>
    <row r="44" spans="1:59">
      <c r="A44" s="131" t="s">
        <v>37</v>
      </c>
      <c r="B44" s="157"/>
      <c r="C44" s="157"/>
      <c r="D44" s="157"/>
      <c r="E44" s="158"/>
      <c r="F44" s="158"/>
      <c r="G44" s="158"/>
      <c r="H44" s="158"/>
      <c r="I44" s="158"/>
      <c r="J44" s="158"/>
      <c r="K44" s="158"/>
      <c r="L44" s="202"/>
      <c r="M44" s="202"/>
      <c r="N44" s="202"/>
      <c r="O44" s="202"/>
      <c r="P44" s="202">
        <v>1</v>
      </c>
      <c r="Q44" s="202"/>
      <c r="R44" s="202"/>
      <c r="S44" s="202"/>
      <c r="T44" s="202"/>
      <c r="U44" s="202"/>
      <c r="V44" s="221"/>
      <c r="W44" s="221"/>
      <c r="X44" s="221"/>
      <c r="Y44" s="221"/>
      <c r="Z44" s="202"/>
      <c r="AA44" s="296"/>
      <c r="AB44" s="202"/>
      <c r="AC44" s="202"/>
      <c r="AD44" s="202"/>
      <c r="AE44" s="202"/>
      <c r="AF44" s="221"/>
      <c r="AG44" s="221"/>
      <c r="AH44" s="221"/>
      <c r="AI44" s="221"/>
      <c r="AJ44" s="351"/>
      <c r="AK44" s="221"/>
      <c r="AL44" s="221"/>
      <c r="AM44" s="222"/>
      <c r="AN44" s="203"/>
      <c r="AO44" s="203"/>
      <c r="AP44" s="203"/>
      <c r="AQ44" s="296"/>
      <c r="AR44" s="296"/>
      <c r="AS44" s="203"/>
      <c r="AT44" s="203"/>
      <c r="AU44" s="203"/>
      <c r="AV44" s="143"/>
      <c r="AW44" s="143"/>
      <c r="AX44" s="143"/>
      <c r="AY44" s="143"/>
      <c r="AZ44" s="143"/>
      <c r="BA44" s="143"/>
      <c r="BB44" s="143"/>
      <c r="BC44" s="143"/>
      <c r="BD44" s="144">
        <f t="shared" si="0"/>
        <v>1</v>
      </c>
      <c r="BE44" s="143"/>
      <c r="BG44" s="130"/>
    </row>
    <row r="45" spans="1:59">
      <c r="A45" s="131" t="s">
        <v>38</v>
      </c>
      <c r="B45" s="157">
        <v>1</v>
      </c>
      <c r="C45" s="157"/>
      <c r="D45" s="157">
        <v>1</v>
      </c>
      <c r="E45" s="157"/>
      <c r="F45" s="157"/>
      <c r="G45" s="157"/>
      <c r="H45" s="157">
        <v>1</v>
      </c>
      <c r="I45" s="157"/>
      <c r="J45" s="157">
        <v>1</v>
      </c>
      <c r="K45" s="157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22"/>
      <c r="W45" s="222"/>
      <c r="X45" s="222"/>
      <c r="Y45" s="222">
        <v>1</v>
      </c>
      <c r="Z45" s="203"/>
      <c r="AA45" s="296">
        <v>1</v>
      </c>
      <c r="AB45" s="203"/>
      <c r="AC45" s="203">
        <v>1</v>
      </c>
      <c r="AD45" s="203"/>
      <c r="AE45" s="203"/>
      <c r="AF45" s="222"/>
      <c r="AG45" s="222"/>
      <c r="AH45" s="222"/>
      <c r="AI45" s="222"/>
      <c r="AJ45" s="351"/>
      <c r="AK45" s="222"/>
      <c r="AL45" s="222"/>
      <c r="AM45" s="222"/>
      <c r="AN45" s="203"/>
      <c r="AO45" s="203"/>
      <c r="AP45" s="203"/>
      <c r="AQ45" s="296"/>
      <c r="AR45" s="296">
        <v>1</v>
      </c>
      <c r="AS45" s="203">
        <v>1</v>
      </c>
      <c r="AT45" s="203"/>
      <c r="AU45" s="203"/>
      <c r="AV45" s="143"/>
      <c r="AW45" s="143"/>
      <c r="AX45" s="143"/>
      <c r="AY45" s="143"/>
      <c r="AZ45" s="143"/>
      <c r="BA45" s="143"/>
      <c r="BB45" s="143"/>
      <c r="BC45" s="143"/>
      <c r="BD45" s="144">
        <f t="shared" si="0"/>
        <v>9</v>
      </c>
      <c r="BE45" s="143"/>
      <c r="BG45" s="130"/>
    </row>
    <row r="46" spans="1:59">
      <c r="A46" s="134" t="s">
        <v>39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22"/>
      <c r="W46" s="222"/>
      <c r="X46" s="222"/>
      <c r="Y46" s="222"/>
      <c r="Z46" s="203"/>
      <c r="AA46" s="296"/>
      <c r="AB46" s="203"/>
      <c r="AC46" s="203"/>
      <c r="AD46" s="203"/>
      <c r="AE46" s="203"/>
      <c r="AF46" s="222"/>
      <c r="AG46" s="222"/>
      <c r="AH46" s="222"/>
      <c r="AI46" s="222"/>
      <c r="AJ46" s="351"/>
      <c r="AK46" s="222"/>
      <c r="AL46" s="222"/>
      <c r="AM46" s="222"/>
      <c r="AN46" s="203"/>
      <c r="AO46" s="203"/>
      <c r="AP46" s="203"/>
      <c r="AQ46" s="296"/>
      <c r="AR46" s="296"/>
      <c r="AS46" s="203"/>
      <c r="AT46" s="203"/>
      <c r="AU46" s="203"/>
      <c r="AV46" s="143"/>
      <c r="AW46" s="143"/>
      <c r="AX46" s="143"/>
      <c r="AY46" s="143"/>
      <c r="AZ46" s="143"/>
      <c r="BA46" s="143"/>
      <c r="BB46" s="143"/>
      <c r="BC46" s="143"/>
      <c r="BD46" s="144">
        <f t="shared" si="0"/>
        <v>0</v>
      </c>
      <c r="BE46" s="143"/>
      <c r="BG46" s="130"/>
    </row>
    <row r="47" spans="1:59" s="135" customFormat="1">
      <c r="A47" s="152" t="s">
        <v>40</v>
      </c>
      <c r="B47" s="157"/>
      <c r="C47" s="157"/>
      <c r="D47" s="158"/>
      <c r="E47" s="158"/>
      <c r="F47" s="158"/>
      <c r="G47" s="158"/>
      <c r="H47" s="158"/>
      <c r="I47" s="158"/>
      <c r="J47" s="158">
        <v>1</v>
      </c>
      <c r="K47" s="158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21"/>
      <c r="W47" s="221"/>
      <c r="X47" s="221"/>
      <c r="Y47" s="221"/>
      <c r="Z47" s="202"/>
      <c r="AA47" s="202"/>
      <c r="AB47" s="202"/>
      <c r="AC47" s="202"/>
      <c r="AD47" s="202">
        <v>1</v>
      </c>
      <c r="AE47" s="202"/>
      <c r="AF47" s="221"/>
      <c r="AG47" s="221"/>
      <c r="AH47" s="221"/>
      <c r="AI47" s="221">
        <v>1</v>
      </c>
      <c r="AJ47" s="221"/>
      <c r="AK47" s="221"/>
      <c r="AL47" s="221"/>
      <c r="AM47" s="221"/>
      <c r="AN47" s="202"/>
      <c r="AO47" s="202"/>
      <c r="AP47" s="202"/>
      <c r="AQ47" s="412"/>
      <c r="AR47" s="202"/>
      <c r="AS47" s="202"/>
      <c r="AT47" s="202"/>
      <c r="AU47" s="202"/>
      <c r="AV47" s="146"/>
      <c r="AW47" s="146"/>
      <c r="AX47" s="146"/>
      <c r="AY47" s="146"/>
      <c r="AZ47" s="146"/>
      <c r="BA47" s="146"/>
      <c r="BB47" s="146"/>
      <c r="BC47" s="146"/>
      <c r="BD47" s="148">
        <f t="shared" si="0"/>
        <v>3</v>
      </c>
      <c r="BE47" s="146"/>
      <c r="BG47" s="136"/>
    </row>
    <row r="48" spans="1:59" s="138" customFormat="1">
      <c r="A48" s="137" t="s">
        <v>41</v>
      </c>
      <c r="B48" s="161">
        <v>1</v>
      </c>
      <c r="C48" s="161"/>
      <c r="D48" s="161">
        <v>1</v>
      </c>
      <c r="E48" s="161">
        <v>1</v>
      </c>
      <c r="F48" s="161">
        <v>1</v>
      </c>
      <c r="G48" s="161"/>
      <c r="H48" s="161">
        <v>1</v>
      </c>
      <c r="I48" s="161">
        <v>1</v>
      </c>
      <c r="J48" s="161"/>
      <c r="K48" s="161"/>
      <c r="L48" s="206">
        <v>1</v>
      </c>
      <c r="M48" s="206">
        <v>2</v>
      </c>
      <c r="N48" s="206">
        <v>1</v>
      </c>
      <c r="O48" s="206"/>
      <c r="P48" s="206"/>
      <c r="Q48" s="206">
        <v>1</v>
      </c>
      <c r="R48" s="206"/>
      <c r="S48" s="206">
        <v>2</v>
      </c>
      <c r="T48" s="206"/>
      <c r="U48" s="206">
        <v>1</v>
      </c>
      <c r="V48" s="223"/>
      <c r="W48" s="223">
        <v>1</v>
      </c>
      <c r="X48" s="223">
        <v>1</v>
      </c>
      <c r="Y48" s="223">
        <v>1</v>
      </c>
      <c r="Z48" s="206"/>
      <c r="AA48" s="206">
        <v>1</v>
      </c>
      <c r="AB48" s="206">
        <v>1</v>
      </c>
      <c r="AC48" s="206">
        <v>1</v>
      </c>
      <c r="AD48" s="206"/>
      <c r="AE48" s="206">
        <v>1</v>
      </c>
      <c r="AF48" s="223"/>
      <c r="AG48" s="223">
        <v>1</v>
      </c>
      <c r="AH48" s="223"/>
      <c r="AI48" s="223"/>
      <c r="AJ48" s="223"/>
      <c r="AK48" s="223">
        <v>1</v>
      </c>
      <c r="AL48" s="223">
        <v>1</v>
      </c>
      <c r="AM48" s="223">
        <v>1</v>
      </c>
      <c r="AN48" s="206"/>
      <c r="AO48" s="206">
        <v>1</v>
      </c>
      <c r="AP48" s="206"/>
      <c r="AQ48" s="413">
        <v>1</v>
      </c>
      <c r="AR48" s="206"/>
      <c r="AS48" s="206">
        <v>1</v>
      </c>
      <c r="AT48" s="206">
        <v>2</v>
      </c>
      <c r="AU48" s="206"/>
      <c r="AV48" s="149"/>
      <c r="AW48" s="149"/>
      <c r="AX48" s="149"/>
      <c r="AY48" s="149"/>
      <c r="AZ48" s="149"/>
      <c r="BA48" s="149"/>
      <c r="BB48" s="149"/>
      <c r="BC48" s="149"/>
      <c r="BD48" s="150">
        <f t="shared" si="0"/>
        <v>30</v>
      </c>
      <c r="BE48" s="149"/>
      <c r="BG48" s="139"/>
    </row>
    <row r="49" spans="1:61"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224">
        <f>SUM(V9:V48)</f>
        <v>8</v>
      </c>
      <c r="W49" s="143">
        <f>SUM(W2:W48)</f>
        <v>4</v>
      </c>
      <c r="X49" s="143">
        <f>SUM(X2:X48)</f>
        <v>8</v>
      </c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7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51">
        <f>SUM(BD2:BD48)</f>
        <v>249</v>
      </c>
      <c r="BE49" s="146"/>
      <c r="BF49" s="135"/>
      <c r="BG49" s="136"/>
      <c r="BH49" s="135"/>
      <c r="BI49" s="135"/>
    </row>
    <row r="50" spans="1:61"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 t="s">
        <v>52</v>
      </c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5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51">
        <f>BD49/4</f>
        <v>62.25</v>
      </c>
      <c r="BE50" s="143"/>
      <c r="BG50" s="130"/>
    </row>
    <row r="51" spans="1:61">
      <c r="AQ51" s="133"/>
      <c r="BD51" s="128">
        <f>BD49/45</f>
        <v>5.5333333333333332</v>
      </c>
      <c r="BE51" s="127" t="s">
        <v>43</v>
      </c>
      <c r="BG51" s="132"/>
    </row>
    <row r="52" spans="1:61">
      <c r="A52" s="127"/>
      <c r="AQ52" s="132"/>
      <c r="BG52" s="133"/>
    </row>
    <row r="53" spans="1:61">
      <c r="A53" s="141"/>
      <c r="AQ53" s="130"/>
      <c r="AW53" s="128" t="s">
        <v>74</v>
      </c>
      <c r="BG53" s="132"/>
    </row>
    <row r="54" spans="1:61">
      <c r="A54" s="141"/>
      <c r="AQ54" s="130"/>
      <c r="AW54" s="128" t="s">
        <v>79</v>
      </c>
      <c r="BG54" s="130"/>
    </row>
    <row r="55" spans="1:61">
      <c r="A55" s="141"/>
      <c r="AW55" s="128" t="s">
        <v>80</v>
      </c>
      <c r="BG55" s="130"/>
    </row>
    <row r="56" spans="1:61">
      <c r="A56" s="141"/>
      <c r="AW56" s="128" t="s">
        <v>81</v>
      </c>
      <c r="BG56" s="130"/>
    </row>
    <row r="57" spans="1:61">
      <c r="A57" s="130"/>
      <c r="BG57" s="130"/>
    </row>
    <row r="58" spans="1:61">
      <c r="A58" s="132"/>
      <c r="BG58" s="130"/>
    </row>
    <row r="59" spans="1:61">
      <c r="A59" s="127"/>
      <c r="B59" s="130"/>
      <c r="AQ59" s="130"/>
      <c r="BG59" s="130"/>
    </row>
    <row r="60" spans="1:61">
      <c r="B60" s="130"/>
      <c r="AQ60" s="132"/>
      <c r="BG60" s="130"/>
    </row>
    <row r="61" spans="1:61">
      <c r="AQ61" s="133"/>
      <c r="BG61" s="132"/>
    </row>
    <row r="62" spans="1:61">
      <c r="AQ62" s="132"/>
      <c r="BG62" s="133"/>
    </row>
    <row r="63" spans="1:61">
      <c r="AQ63" s="130"/>
      <c r="BG63" s="132"/>
    </row>
    <row r="64" spans="1:61">
      <c r="AQ64" s="130"/>
      <c r="BG64" s="130"/>
    </row>
    <row r="65" spans="1:59">
      <c r="BG65" s="130"/>
    </row>
    <row r="66" spans="1:59">
      <c r="BG66" s="130"/>
    </row>
    <row r="67" spans="1:59">
      <c r="BG67" s="130"/>
    </row>
    <row r="68" spans="1:59">
      <c r="BG68" s="130"/>
    </row>
    <row r="69" spans="1:59">
      <c r="BG69" s="130"/>
    </row>
    <row r="70" spans="1:59">
      <c r="BG70" s="130"/>
    </row>
    <row r="71" spans="1:59">
      <c r="BG71" s="132"/>
    </row>
    <row r="72" spans="1:59">
      <c r="BG72" s="133"/>
    </row>
    <row r="73" spans="1:59">
      <c r="BG73" s="142"/>
    </row>
    <row r="74" spans="1:59">
      <c r="BG74" s="130"/>
    </row>
    <row r="75" spans="1:59">
      <c r="BG75" s="130"/>
    </row>
    <row r="76" spans="1:59">
      <c r="BG76" s="130"/>
    </row>
    <row r="77" spans="1:59">
      <c r="BG77" s="130"/>
    </row>
    <row r="78" spans="1:59">
      <c r="A78" s="127"/>
      <c r="BG78" s="130"/>
    </row>
    <row r="79" spans="1:59">
      <c r="AQ79" s="130"/>
      <c r="BG79" s="130"/>
    </row>
    <row r="80" spans="1:59">
      <c r="AQ80" s="132"/>
    </row>
    <row r="81" spans="43:43">
      <c r="AQ81" s="133"/>
    </row>
    <row r="82" spans="43:43">
      <c r="AQ82" s="132"/>
    </row>
    <row r="83" spans="43:43">
      <c r="AQ83" s="130"/>
    </row>
    <row r="84" spans="43:43">
      <c r="AQ84" s="130"/>
    </row>
    <row r="89" spans="43:43">
      <c r="AQ89" s="130"/>
    </row>
    <row r="90" spans="43:43">
      <c r="AQ90" s="132"/>
    </row>
    <row r="91" spans="43:43">
      <c r="AQ91" s="133"/>
    </row>
    <row r="92" spans="43:43">
      <c r="AQ92" s="132"/>
    </row>
    <row r="93" spans="43:43">
      <c r="AQ93" s="130"/>
    </row>
    <row r="94" spans="43:43">
      <c r="AQ94" s="130"/>
    </row>
  </sheetData>
  <sortState ref="A2:C48">
    <sortCondition ref="A2"/>
  </sortState>
  <conditionalFormatting sqref="BD2:BD48">
    <cfRule type="top10" dxfId="20" priority="2" rank="3"/>
    <cfRule type="cellIs" dxfId="19" priority="1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57"/>
  <sheetViews>
    <sheetView zoomScale="80" zoomScaleNormal="80" zoomScalePageLayoutView="80" workbookViewId="0">
      <pane xSplit="1" ySplit="2" topLeftCell="B8" activePane="bottomRight" state="frozen"/>
      <selection pane="topRight" activeCell="B1" sqref="B1"/>
      <selection pane="bottomLeft" activeCell="A3" sqref="A3"/>
      <selection pane="bottomRight" activeCell="G3" sqref="G3:G49"/>
    </sheetView>
  </sheetViews>
  <sheetFormatPr defaultColWidth="8.42578125" defaultRowHeight="15"/>
  <cols>
    <col min="1" max="1" width="22.28515625" style="34" customWidth="1"/>
    <col min="2" max="2" width="4.7109375" style="19" customWidth="1"/>
    <col min="3" max="3" width="5.28515625" style="19" customWidth="1"/>
    <col min="4" max="4" width="7.42578125" style="19" customWidth="1"/>
    <col min="5" max="5" width="7.5703125" style="19" customWidth="1"/>
    <col min="6" max="6" width="14.42578125" style="19" customWidth="1"/>
    <col min="7" max="16384" width="8.42578125" style="19"/>
  </cols>
  <sheetData>
    <row r="1" spans="1:7" s="30" customFormat="1" ht="15.75" thickBot="1">
      <c r="A1" s="36" t="s">
        <v>118</v>
      </c>
      <c r="B1" s="35"/>
      <c r="C1" s="35"/>
      <c r="D1" s="35"/>
    </row>
    <row r="2" spans="1:7" s="38" customFormat="1" ht="15.75" thickBot="1">
      <c r="A2" s="37"/>
      <c r="B2" s="414" t="s">
        <v>55</v>
      </c>
      <c r="C2" s="414"/>
      <c r="D2" s="100"/>
      <c r="E2" s="38" t="s">
        <v>109</v>
      </c>
      <c r="F2" s="38" t="s">
        <v>57</v>
      </c>
      <c r="G2" s="38" t="s">
        <v>0</v>
      </c>
    </row>
    <row r="3" spans="1:7">
      <c r="A3" s="33" t="s">
        <v>1</v>
      </c>
      <c r="B3" s="19">
        <v>1</v>
      </c>
      <c r="G3" s="215">
        <f>SUM(B3:F3)</f>
        <v>1</v>
      </c>
    </row>
    <row r="4" spans="1:7">
      <c r="A4" s="33" t="s">
        <v>2</v>
      </c>
      <c r="B4" s="19">
        <v>1</v>
      </c>
      <c r="E4" s="19">
        <v>1</v>
      </c>
      <c r="G4" s="215">
        <f t="shared" ref="G4:G15" si="0">SUM(B4:F4)</f>
        <v>2</v>
      </c>
    </row>
    <row r="5" spans="1:7">
      <c r="A5" s="33" t="s">
        <v>3</v>
      </c>
      <c r="G5" s="215">
        <f t="shared" si="0"/>
        <v>0</v>
      </c>
    </row>
    <row r="6" spans="1:7">
      <c r="A6" s="33" t="s">
        <v>4</v>
      </c>
      <c r="B6" s="19">
        <v>1</v>
      </c>
      <c r="G6" s="215">
        <f t="shared" si="0"/>
        <v>1</v>
      </c>
    </row>
    <row r="7" spans="1:7">
      <c r="A7" s="33" t="s">
        <v>5</v>
      </c>
      <c r="G7" s="215">
        <f t="shared" si="0"/>
        <v>0</v>
      </c>
    </row>
    <row r="8" spans="1:7">
      <c r="A8" s="33" t="s">
        <v>6</v>
      </c>
      <c r="B8" s="19">
        <v>1</v>
      </c>
      <c r="E8" s="19">
        <v>1</v>
      </c>
      <c r="F8" s="19">
        <v>1</v>
      </c>
      <c r="G8" s="215">
        <f t="shared" si="0"/>
        <v>3</v>
      </c>
    </row>
    <row r="9" spans="1:7">
      <c r="A9" s="33" t="s">
        <v>7</v>
      </c>
      <c r="G9" s="215">
        <f t="shared" si="0"/>
        <v>0</v>
      </c>
    </row>
    <row r="10" spans="1:7">
      <c r="A10" s="33" t="s">
        <v>8</v>
      </c>
      <c r="G10" s="215">
        <f t="shared" si="0"/>
        <v>0</v>
      </c>
    </row>
    <row r="11" spans="1:7">
      <c r="A11" s="33" t="s">
        <v>9</v>
      </c>
      <c r="G11" s="215">
        <f t="shared" si="0"/>
        <v>0</v>
      </c>
    </row>
    <row r="12" spans="1:7">
      <c r="A12" s="33" t="s">
        <v>10</v>
      </c>
      <c r="G12" s="215">
        <f t="shared" si="0"/>
        <v>0</v>
      </c>
    </row>
    <row r="13" spans="1:7">
      <c r="A13" s="33" t="s">
        <v>11</v>
      </c>
      <c r="E13" s="19">
        <v>1</v>
      </c>
      <c r="G13" s="215">
        <f t="shared" si="0"/>
        <v>1</v>
      </c>
    </row>
    <row r="14" spans="1:7">
      <c r="A14" s="33" t="s">
        <v>12</v>
      </c>
      <c r="B14" s="19">
        <v>1</v>
      </c>
      <c r="G14" s="215">
        <f t="shared" si="0"/>
        <v>1</v>
      </c>
    </row>
    <row r="15" spans="1:7">
      <c r="A15" s="33" t="s">
        <v>13</v>
      </c>
      <c r="G15" s="215">
        <f t="shared" si="0"/>
        <v>0</v>
      </c>
    </row>
    <row r="16" spans="1:7">
      <c r="A16" s="33" t="s">
        <v>14</v>
      </c>
      <c r="B16" s="19">
        <v>1</v>
      </c>
      <c r="F16" s="19">
        <v>2</v>
      </c>
      <c r="G16" s="215">
        <f t="shared" ref="G16:G49" si="1">SUM(B16:F16)</f>
        <v>3</v>
      </c>
    </row>
    <row r="17" spans="1:13">
      <c r="A17" s="33" t="s">
        <v>15</v>
      </c>
      <c r="E17" s="19">
        <v>1</v>
      </c>
      <c r="G17" s="215">
        <f t="shared" si="1"/>
        <v>1</v>
      </c>
    </row>
    <row r="18" spans="1:13">
      <c r="A18" s="199" t="s">
        <v>116</v>
      </c>
      <c r="G18" s="215">
        <f t="shared" si="1"/>
        <v>0</v>
      </c>
    </row>
    <row r="19" spans="1:13">
      <c r="A19" s="33" t="s">
        <v>16</v>
      </c>
      <c r="B19" s="19">
        <v>1</v>
      </c>
      <c r="G19" s="215">
        <f t="shared" si="1"/>
        <v>1</v>
      </c>
    </row>
    <row r="20" spans="1:13">
      <c r="A20" s="33" t="s">
        <v>17</v>
      </c>
      <c r="B20" s="19">
        <v>3</v>
      </c>
      <c r="F20" s="19">
        <v>1</v>
      </c>
      <c r="G20" s="215">
        <f t="shared" si="1"/>
        <v>4</v>
      </c>
    </row>
    <row r="21" spans="1:13">
      <c r="A21" s="33" t="s">
        <v>70</v>
      </c>
      <c r="B21" s="19">
        <v>2</v>
      </c>
      <c r="F21" s="19">
        <v>2</v>
      </c>
      <c r="G21" s="215">
        <f t="shared" si="1"/>
        <v>4</v>
      </c>
    </row>
    <row r="22" spans="1:13" s="272" customFormat="1">
      <c r="A22" s="271" t="s">
        <v>18</v>
      </c>
      <c r="G22" s="273">
        <f t="shared" si="1"/>
        <v>0</v>
      </c>
    </row>
    <row r="23" spans="1:13">
      <c r="A23" s="199" t="s">
        <v>115</v>
      </c>
      <c r="G23" s="215">
        <f t="shared" si="1"/>
        <v>0</v>
      </c>
    </row>
    <row r="24" spans="1:13">
      <c r="A24" s="33" t="s">
        <v>20</v>
      </c>
      <c r="B24" s="19">
        <v>1</v>
      </c>
      <c r="G24" s="215">
        <f>SUM(B24:F24)</f>
        <v>1</v>
      </c>
    </row>
    <row r="25" spans="1:13">
      <c r="A25" s="288" t="s">
        <v>19</v>
      </c>
      <c r="D25" s="19">
        <v>1</v>
      </c>
      <c r="G25" s="215">
        <f t="shared" si="1"/>
        <v>1</v>
      </c>
    </row>
    <row r="26" spans="1:13" s="272" customFormat="1">
      <c r="A26" s="271" t="s">
        <v>21</v>
      </c>
      <c r="G26" s="273">
        <f t="shared" si="1"/>
        <v>0</v>
      </c>
    </row>
    <row r="27" spans="1:13">
      <c r="A27" s="33" t="s">
        <v>22</v>
      </c>
      <c r="G27" s="215">
        <f t="shared" si="1"/>
        <v>0</v>
      </c>
    </row>
    <row r="28" spans="1:13">
      <c r="A28" s="33" t="s">
        <v>23</v>
      </c>
      <c r="G28" s="215">
        <f t="shared" si="1"/>
        <v>0</v>
      </c>
    </row>
    <row r="29" spans="1:13">
      <c r="A29" s="33" t="s">
        <v>24</v>
      </c>
      <c r="B29" s="19">
        <v>1</v>
      </c>
      <c r="G29" s="215">
        <f t="shared" si="1"/>
        <v>1</v>
      </c>
    </row>
    <row r="30" spans="1:13">
      <c r="A30" s="33" t="s">
        <v>25</v>
      </c>
      <c r="E30" s="19">
        <v>1</v>
      </c>
      <c r="G30" s="215">
        <f t="shared" si="1"/>
        <v>1</v>
      </c>
      <c r="M30" s="87"/>
    </row>
    <row r="31" spans="1:13">
      <c r="A31" s="33" t="s">
        <v>26</v>
      </c>
      <c r="B31" s="19">
        <v>1</v>
      </c>
      <c r="F31" s="19">
        <v>1</v>
      </c>
      <c r="G31" s="215">
        <f t="shared" si="1"/>
        <v>2</v>
      </c>
      <c r="M31" s="88"/>
    </row>
    <row r="32" spans="1:13">
      <c r="A32" s="33" t="s">
        <v>27</v>
      </c>
      <c r="G32" s="215">
        <f t="shared" si="1"/>
        <v>0</v>
      </c>
      <c r="M32" s="88"/>
    </row>
    <row r="33" spans="1:13">
      <c r="A33" s="33" t="s">
        <v>71</v>
      </c>
      <c r="B33" s="19">
        <v>2</v>
      </c>
      <c r="F33" s="19">
        <v>3</v>
      </c>
      <c r="G33" s="215">
        <f t="shared" si="1"/>
        <v>5</v>
      </c>
      <c r="M33" s="88"/>
    </row>
    <row r="34" spans="1:13">
      <c r="A34" s="288" t="s">
        <v>28</v>
      </c>
      <c r="D34" s="19">
        <v>1</v>
      </c>
      <c r="G34" s="215">
        <f t="shared" si="1"/>
        <v>1</v>
      </c>
      <c r="M34" s="88"/>
    </row>
    <row r="35" spans="1:13">
      <c r="A35" s="33" t="s">
        <v>29</v>
      </c>
      <c r="B35" s="19">
        <v>1</v>
      </c>
      <c r="E35" s="19">
        <v>1</v>
      </c>
      <c r="F35" s="19">
        <v>1</v>
      </c>
      <c r="G35" s="215">
        <f t="shared" si="1"/>
        <v>3</v>
      </c>
      <c r="M35" s="88"/>
    </row>
    <row r="36" spans="1:13">
      <c r="A36" s="288" t="s">
        <v>30</v>
      </c>
      <c r="D36" s="19">
        <v>1</v>
      </c>
      <c r="G36" s="215">
        <f t="shared" si="1"/>
        <v>1</v>
      </c>
      <c r="M36" s="88"/>
    </row>
    <row r="37" spans="1:13">
      <c r="A37" s="33" t="s">
        <v>31</v>
      </c>
      <c r="G37" s="215">
        <f t="shared" si="1"/>
        <v>0</v>
      </c>
      <c r="M37" s="88"/>
    </row>
    <row r="38" spans="1:13">
      <c r="A38" s="33" t="s">
        <v>32</v>
      </c>
      <c r="B38" s="19">
        <v>1</v>
      </c>
      <c r="G38" s="215">
        <f t="shared" si="1"/>
        <v>1</v>
      </c>
      <c r="M38" s="88"/>
    </row>
    <row r="39" spans="1:13">
      <c r="A39" s="34" t="s">
        <v>73</v>
      </c>
      <c r="F39" s="19">
        <v>1</v>
      </c>
      <c r="G39" s="215">
        <f>SUM(B39:F39)</f>
        <v>1</v>
      </c>
      <c r="M39" s="88"/>
    </row>
    <row r="40" spans="1:13">
      <c r="A40" s="33" t="s">
        <v>33</v>
      </c>
      <c r="G40" s="215">
        <f t="shared" si="1"/>
        <v>0</v>
      </c>
      <c r="M40" s="88"/>
    </row>
    <row r="41" spans="1:13">
      <c r="A41" s="271" t="s">
        <v>69</v>
      </c>
      <c r="G41" s="215">
        <f t="shared" si="1"/>
        <v>0</v>
      </c>
      <c r="M41" s="88"/>
    </row>
    <row r="42" spans="1:13">
      <c r="A42" s="33" t="s">
        <v>34</v>
      </c>
      <c r="B42" s="19">
        <v>1</v>
      </c>
      <c r="G42" s="215">
        <f t="shared" si="1"/>
        <v>1</v>
      </c>
      <c r="M42" s="88"/>
    </row>
    <row r="43" spans="1:13">
      <c r="A43" s="33" t="s">
        <v>35</v>
      </c>
      <c r="G43" s="215">
        <f t="shared" si="1"/>
        <v>0</v>
      </c>
      <c r="M43" s="88"/>
    </row>
    <row r="44" spans="1:13">
      <c r="A44" s="33" t="s">
        <v>36</v>
      </c>
      <c r="E44" s="19">
        <v>1</v>
      </c>
      <c r="G44" s="215">
        <f t="shared" si="1"/>
        <v>1</v>
      </c>
      <c r="M44" s="88"/>
    </row>
    <row r="45" spans="1:13">
      <c r="A45" s="33" t="s">
        <v>37</v>
      </c>
      <c r="E45" s="19">
        <v>1</v>
      </c>
      <c r="G45" s="215">
        <f t="shared" si="1"/>
        <v>1</v>
      </c>
      <c r="M45" s="88"/>
    </row>
    <row r="46" spans="1:13">
      <c r="A46" s="33" t="s">
        <v>38</v>
      </c>
      <c r="B46" s="19">
        <v>1</v>
      </c>
      <c r="G46" s="215">
        <f t="shared" si="1"/>
        <v>1</v>
      </c>
    </row>
    <row r="47" spans="1:13">
      <c r="A47" s="33" t="s">
        <v>39</v>
      </c>
      <c r="G47" s="215">
        <f t="shared" si="1"/>
        <v>0</v>
      </c>
    </row>
    <row r="48" spans="1:13">
      <c r="A48" s="33" t="s">
        <v>40</v>
      </c>
      <c r="B48" s="19">
        <v>2</v>
      </c>
      <c r="F48" s="19">
        <v>1</v>
      </c>
      <c r="G48" s="215">
        <f t="shared" si="1"/>
        <v>3</v>
      </c>
    </row>
    <row r="49" spans="1:7">
      <c r="A49" s="33" t="s">
        <v>41</v>
      </c>
      <c r="B49" s="19">
        <v>2</v>
      </c>
      <c r="F49" s="19">
        <v>1</v>
      </c>
      <c r="G49" s="215">
        <f t="shared" si="1"/>
        <v>3</v>
      </c>
    </row>
    <row r="51" spans="1:7">
      <c r="A51" s="86"/>
    </row>
    <row r="53" spans="1:7">
      <c r="A53" s="19" t="s">
        <v>122</v>
      </c>
    </row>
    <row r="57" spans="1:7">
      <c r="A57" s="19"/>
    </row>
  </sheetData>
  <autoFilter ref="A2:G49" xr:uid="{00000000-0009-0000-0000-000005000000}">
    <filterColumn colId="1" showButton="0"/>
  </autoFilter>
  <mergeCells count="1">
    <mergeCell ref="B2:C2"/>
  </mergeCells>
  <conditionalFormatting sqref="G3:G49">
    <cfRule type="cellIs" dxfId="18" priority="2" operator="equal">
      <formula>0</formula>
    </cfRule>
    <cfRule type="cellIs" dxfId="17" priority="3" operator="greaterThan">
      <formula>0</formula>
    </cfRule>
    <cfRule type="top10" dxfId="16" priority="1" rank="3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1"/>
  <sheetViews>
    <sheetView tabSelected="1" zoomScale="80" zoomScaleNormal="80" zoomScalePageLayoutView="8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Q14" sqref="Q14"/>
    </sheetView>
  </sheetViews>
  <sheetFormatPr defaultColWidth="8.42578125" defaultRowHeight="18.75"/>
  <cols>
    <col min="1" max="1" width="21.140625" style="19" bestFit="1" customWidth="1"/>
    <col min="2" max="2" width="13" style="19" bestFit="1" customWidth="1"/>
    <col min="3" max="3" width="13.42578125" style="19" bestFit="1" customWidth="1"/>
    <col min="4" max="4" width="11.85546875" style="47" customWidth="1"/>
    <col min="5" max="6" width="8.42578125" style="19"/>
    <col min="7" max="7" width="12.42578125" style="19" customWidth="1"/>
    <col min="8" max="8" width="13.140625" style="45" customWidth="1"/>
    <col min="9" max="9" width="12.7109375" style="24" customWidth="1"/>
    <col min="10" max="10" width="13.7109375" style="46" customWidth="1"/>
    <col min="11" max="16384" width="8.42578125" style="19"/>
  </cols>
  <sheetData>
    <row r="1" spans="1:10">
      <c r="A1" s="24" t="s">
        <v>148</v>
      </c>
    </row>
    <row r="2" spans="1:10">
      <c r="A2" s="40" t="s">
        <v>58</v>
      </c>
    </row>
    <row r="3" spans="1:10" s="24" customFormat="1" ht="46.5">
      <c r="D3" s="418" t="s">
        <v>59</v>
      </c>
      <c r="E3" s="415" t="s">
        <v>60</v>
      </c>
      <c r="F3" s="415"/>
      <c r="G3" s="42"/>
      <c r="H3" s="418" t="s">
        <v>61</v>
      </c>
      <c r="I3" s="43"/>
      <c r="J3" s="419" t="s">
        <v>147</v>
      </c>
    </row>
    <row r="4" spans="1:10" s="26" customFormat="1" ht="30">
      <c r="B4" s="41" t="s">
        <v>57</v>
      </c>
      <c r="C4" s="41" t="s">
        <v>56</v>
      </c>
      <c r="D4" s="417" t="s">
        <v>62</v>
      </c>
      <c r="E4" s="41" t="s">
        <v>63</v>
      </c>
      <c r="F4" s="41" t="s">
        <v>64</v>
      </c>
      <c r="G4" s="416" t="s">
        <v>65</v>
      </c>
      <c r="H4" s="416" t="s">
        <v>66</v>
      </c>
      <c r="I4" s="416" t="s">
        <v>67</v>
      </c>
      <c r="J4" s="41" t="s">
        <v>68</v>
      </c>
    </row>
    <row r="5" spans="1:10">
      <c r="A5" s="25" t="s">
        <v>1</v>
      </c>
      <c r="B5" s="39">
        <v>2</v>
      </c>
      <c r="C5" s="39">
        <v>0</v>
      </c>
      <c r="D5" s="48">
        <v>4</v>
      </c>
      <c r="E5" s="44">
        <v>0</v>
      </c>
      <c r="F5" s="44">
        <v>16</v>
      </c>
      <c r="G5" s="44">
        <f>SUM(E5,F5)</f>
        <v>16</v>
      </c>
      <c r="H5" s="49">
        <f>SUM(B5,C5)</f>
        <v>2</v>
      </c>
      <c r="I5" s="24">
        <f>SUM(B5,C5,D5)</f>
        <v>6</v>
      </c>
      <c r="J5" s="290">
        <v>1</v>
      </c>
    </row>
    <row r="6" spans="1:10">
      <c r="A6" s="25" t="s">
        <v>2</v>
      </c>
      <c r="B6" s="39">
        <v>5</v>
      </c>
      <c r="C6" s="39">
        <v>13</v>
      </c>
      <c r="D6" s="48">
        <v>4</v>
      </c>
      <c r="E6" s="44">
        <v>0</v>
      </c>
      <c r="F6" s="44">
        <v>0</v>
      </c>
      <c r="G6" s="44">
        <f t="shared" ref="G6:G51" si="0">SUM(E6,F6)</f>
        <v>0</v>
      </c>
      <c r="H6" s="49">
        <f t="shared" ref="H6:H51" si="1">SUM(B6,C6)</f>
        <v>18</v>
      </c>
      <c r="I6" s="24">
        <f t="shared" ref="I6:I51" si="2">SUM(B6,C6,D6)</f>
        <v>22</v>
      </c>
      <c r="J6" s="290">
        <v>2</v>
      </c>
    </row>
    <row r="7" spans="1:10">
      <c r="A7" s="25" t="s">
        <v>3</v>
      </c>
      <c r="B7" s="39">
        <v>1</v>
      </c>
      <c r="C7" s="39">
        <v>0</v>
      </c>
      <c r="D7" s="48">
        <v>0</v>
      </c>
      <c r="E7" s="44">
        <v>0</v>
      </c>
      <c r="F7" s="44">
        <v>1</v>
      </c>
      <c r="G7" s="44">
        <f t="shared" si="0"/>
        <v>1</v>
      </c>
      <c r="H7" s="49">
        <f t="shared" si="1"/>
        <v>1</v>
      </c>
      <c r="I7" s="24">
        <f t="shared" si="2"/>
        <v>1</v>
      </c>
      <c r="J7" s="290">
        <v>0</v>
      </c>
    </row>
    <row r="8" spans="1:10">
      <c r="A8" s="25" t="s">
        <v>4</v>
      </c>
      <c r="B8" s="39">
        <v>1</v>
      </c>
      <c r="C8" s="39">
        <v>1</v>
      </c>
      <c r="D8" s="48">
        <v>3</v>
      </c>
      <c r="E8" s="44">
        <v>0</v>
      </c>
      <c r="F8" s="44">
        <v>1</v>
      </c>
      <c r="G8" s="44">
        <f t="shared" si="0"/>
        <v>1</v>
      </c>
      <c r="H8" s="49">
        <f t="shared" si="1"/>
        <v>2</v>
      </c>
      <c r="I8" s="24">
        <f t="shared" si="2"/>
        <v>5</v>
      </c>
      <c r="J8" s="290">
        <v>1</v>
      </c>
    </row>
    <row r="9" spans="1:10">
      <c r="A9" s="25" t="s">
        <v>5</v>
      </c>
      <c r="B9" s="39">
        <v>1</v>
      </c>
      <c r="C9" s="39">
        <v>0</v>
      </c>
      <c r="D9" s="48">
        <v>2</v>
      </c>
      <c r="E9" s="44">
        <v>0</v>
      </c>
      <c r="F9" s="44">
        <v>15</v>
      </c>
      <c r="G9" s="44">
        <f t="shared" si="0"/>
        <v>15</v>
      </c>
      <c r="H9" s="49">
        <f t="shared" si="1"/>
        <v>1</v>
      </c>
      <c r="I9" s="24">
        <f t="shared" si="2"/>
        <v>3</v>
      </c>
      <c r="J9" s="290">
        <v>0</v>
      </c>
    </row>
    <row r="10" spans="1:10">
      <c r="A10" s="25" t="s">
        <v>6</v>
      </c>
      <c r="B10" s="39">
        <v>1</v>
      </c>
      <c r="C10" s="39">
        <v>0</v>
      </c>
      <c r="D10" s="48">
        <v>1</v>
      </c>
      <c r="E10" s="44">
        <v>2</v>
      </c>
      <c r="F10" s="44">
        <v>1</v>
      </c>
      <c r="G10" s="44">
        <f t="shared" si="0"/>
        <v>3</v>
      </c>
      <c r="H10" s="49">
        <f t="shared" si="1"/>
        <v>1</v>
      </c>
      <c r="I10" s="24">
        <f t="shared" si="2"/>
        <v>2</v>
      </c>
      <c r="J10" s="290">
        <v>3</v>
      </c>
    </row>
    <row r="11" spans="1:10">
      <c r="A11" s="25" t="s">
        <v>7</v>
      </c>
      <c r="B11" s="39">
        <v>0</v>
      </c>
      <c r="C11" s="39">
        <v>1</v>
      </c>
      <c r="D11" s="48">
        <v>1</v>
      </c>
      <c r="E11" s="44">
        <v>4</v>
      </c>
      <c r="F11" s="44">
        <v>0</v>
      </c>
      <c r="G11" s="44">
        <f t="shared" si="0"/>
        <v>4</v>
      </c>
      <c r="H11" s="49">
        <f t="shared" si="1"/>
        <v>1</v>
      </c>
      <c r="I11" s="24">
        <f t="shared" si="2"/>
        <v>2</v>
      </c>
      <c r="J11" s="290">
        <v>0</v>
      </c>
    </row>
    <row r="12" spans="1:10">
      <c r="A12" s="25" t="s">
        <v>8</v>
      </c>
      <c r="B12" s="39">
        <v>0</v>
      </c>
      <c r="C12" s="39">
        <v>0</v>
      </c>
      <c r="D12" s="48">
        <v>1</v>
      </c>
      <c r="E12" s="44">
        <v>0</v>
      </c>
      <c r="F12" s="44">
        <v>4</v>
      </c>
      <c r="G12" s="44">
        <f t="shared" si="0"/>
        <v>4</v>
      </c>
      <c r="H12" s="49">
        <f t="shared" si="1"/>
        <v>0</v>
      </c>
      <c r="I12" s="24">
        <f t="shared" si="2"/>
        <v>1</v>
      </c>
      <c r="J12" s="290">
        <v>0</v>
      </c>
    </row>
    <row r="13" spans="1:10" s="32" customFormat="1">
      <c r="A13" s="25" t="s">
        <v>9</v>
      </c>
      <c r="B13" s="39">
        <v>3</v>
      </c>
      <c r="C13" s="39">
        <v>0</v>
      </c>
      <c r="D13" s="48">
        <v>3</v>
      </c>
      <c r="E13" s="44">
        <v>0</v>
      </c>
      <c r="F13" s="44">
        <v>0</v>
      </c>
      <c r="G13" s="44">
        <f t="shared" si="0"/>
        <v>0</v>
      </c>
      <c r="H13" s="49">
        <f t="shared" si="1"/>
        <v>3</v>
      </c>
      <c r="I13" s="24">
        <f t="shared" si="2"/>
        <v>6</v>
      </c>
      <c r="J13" s="290">
        <v>0</v>
      </c>
    </row>
    <row r="14" spans="1:10" s="32" customFormat="1">
      <c r="A14" s="25" t="s">
        <v>10</v>
      </c>
      <c r="B14" s="39">
        <v>4</v>
      </c>
      <c r="C14" s="39">
        <v>0</v>
      </c>
      <c r="D14" s="48">
        <v>2</v>
      </c>
      <c r="E14" s="44">
        <v>2</v>
      </c>
      <c r="F14" s="44">
        <v>13</v>
      </c>
      <c r="G14" s="44">
        <f t="shared" si="0"/>
        <v>15</v>
      </c>
      <c r="H14" s="49">
        <f t="shared" si="1"/>
        <v>4</v>
      </c>
      <c r="I14" s="24">
        <f t="shared" si="2"/>
        <v>6</v>
      </c>
      <c r="J14" s="290">
        <v>0</v>
      </c>
    </row>
    <row r="15" spans="1:10" s="32" customFormat="1">
      <c r="A15" s="25" t="s">
        <v>11</v>
      </c>
      <c r="B15" s="39">
        <v>2</v>
      </c>
      <c r="C15" s="39">
        <v>10</v>
      </c>
      <c r="D15" s="48">
        <v>0</v>
      </c>
      <c r="E15" s="44">
        <v>0</v>
      </c>
      <c r="F15" s="44">
        <v>3</v>
      </c>
      <c r="G15" s="44">
        <f t="shared" si="0"/>
        <v>3</v>
      </c>
      <c r="H15" s="49">
        <f t="shared" si="1"/>
        <v>12</v>
      </c>
      <c r="I15" s="24">
        <f t="shared" si="2"/>
        <v>12</v>
      </c>
      <c r="J15" s="290">
        <v>1</v>
      </c>
    </row>
    <row r="16" spans="1:10" s="32" customFormat="1">
      <c r="A16" s="25" t="s">
        <v>12</v>
      </c>
      <c r="B16" s="39">
        <v>3</v>
      </c>
      <c r="C16" s="39">
        <v>19</v>
      </c>
      <c r="D16" s="48">
        <v>7</v>
      </c>
      <c r="E16" s="44">
        <v>2</v>
      </c>
      <c r="F16" s="44">
        <v>6</v>
      </c>
      <c r="G16" s="44">
        <f t="shared" si="0"/>
        <v>8</v>
      </c>
      <c r="H16" s="49">
        <f t="shared" si="1"/>
        <v>22</v>
      </c>
      <c r="I16" s="24">
        <f t="shared" si="2"/>
        <v>29</v>
      </c>
      <c r="J16" s="290">
        <v>1</v>
      </c>
    </row>
    <row r="17" spans="1:10" s="32" customFormat="1">
      <c r="A17" s="25" t="s">
        <v>13</v>
      </c>
      <c r="B17" s="39">
        <v>4</v>
      </c>
      <c r="C17" s="39">
        <v>0</v>
      </c>
      <c r="D17" s="48">
        <v>6</v>
      </c>
      <c r="E17" s="44">
        <v>1</v>
      </c>
      <c r="F17" s="44">
        <v>0</v>
      </c>
      <c r="G17" s="44">
        <f t="shared" si="0"/>
        <v>1</v>
      </c>
      <c r="H17" s="49">
        <f t="shared" si="1"/>
        <v>4</v>
      </c>
      <c r="I17" s="24">
        <f t="shared" si="2"/>
        <v>10</v>
      </c>
      <c r="J17" s="290">
        <v>0</v>
      </c>
    </row>
    <row r="18" spans="1:10" s="32" customFormat="1">
      <c r="A18" s="25" t="s">
        <v>14</v>
      </c>
      <c r="B18" s="39">
        <v>4</v>
      </c>
      <c r="C18" s="39">
        <v>3</v>
      </c>
      <c r="D18" s="48">
        <v>5</v>
      </c>
      <c r="E18" s="44">
        <v>1</v>
      </c>
      <c r="F18" s="44">
        <v>14</v>
      </c>
      <c r="G18" s="44">
        <f t="shared" si="0"/>
        <v>15</v>
      </c>
      <c r="H18" s="49">
        <f t="shared" si="1"/>
        <v>7</v>
      </c>
      <c r="I18" s="24">
        <f t="shared" si="2"/>
        <v>12</v>
      </c>
      <c r="J18" s="290">
        <v>3</v>
      </c>
    </row>
    <row r="19" spans="1:10" s="32" customFormat="1">
      <c r="A19" s="25" t="s">
        <v>15</v>
      </c>
      <c r="B19" s="39">
        <v>4</v>
      </c>
      <c r="C19" s="39">
        <v>16</v>
      </c>
      <c r="D19" s="48">
        <v>3</v>
      </c>
      <c r="E19" s="44">
        <v>0</v>
      </c>
      <c r="F19" s="44">
        <v>0</v>
      </c>
      <c r="G19" s="44">
        <f t="shared" si="0"/>
        <v>0</v>
      </c>
      <c r="H19" s="49">
        <f t="shared" si="1"/>
        <v>20</v>
      </c>
      <c r="I19" s="24">
        <f t="shared" si="2"/>
        <v>23</v>
      </c>
      <c r="J19" s="290">
        <v>1</v>
      </c>
    </row>
    <row r="20" spans="1:10" s="32" customFormat="1">
      <c r="A20" s="200" t="s">
        <v>116</v>
      </c>
      <c r="B20" s="39">
        <v>1</v>
      </c>
      <c r="C20" s="39">
        <v>1</v>
      </c>
      <c r="D20" s="48">
        <v>1</v>
      </c>
      <c r="E20" s="44">
        <v>2</v>
      </c>
      <c r="F20" s="44">
        <v>0</v>
      </c>
      <c r="G20" s="44">
        <f t="shared" si="0"/>
        <v>2</v>
      </c>
      <c r="H20" s="49">
        <f t="shared" si="1"/>
        <v>2</v>
      </c>
      <c r="I20" s="24">
        <f t="shared" si="2"/>
        <v>3</v>
      </c>
      <c r="J20" s="290">
        <v>0</v>
      </c>
    </row>
    <row r="21" spans="1:10" s="32" customFormat="1">
      <c r="A21" s="25" t="s">
        <v>16</v>
      </c>
      <c r="B21" s="39">
        <v>2</v>
      </c>
      <c r="C21" s="39">
        <v>19</v>
      </c>
      <c r="D21" s="48">
        <v>3</v>
      </c>
      <c r="E21" s="44">
        <v>0</v>
      </c>
      <c r="F21" s="44">
        <v>1</v>
      </c>
      <c r="G21" s="44">
        <f t="shared" si="0"/>
        <v>1</v>
      </c>
      <c r="H21" s="49">
        <f t="shared" si="1"/>
        <v>21</v>
      </c>
      <c r="I21" s="24">
        <f t="shared" si="2"/>
        <v>24</v>
      </c>
      <c r="J21" s="290">
        <v>1</v>
      </c>
    </row>
    <row r="22" spans="1:10" s="32" customFormat="1">
      <c r="A22" s="25" t="s">
        <v>17</v>
      </c>
      <c r="B22" s="39">
        <v>5</v>
      </c>
      <c r="C22" s="39">
        <v>0</v>
      </c>
      <c r="D22" s="48">
        <v>2</v>
      </c>
      <c r="E22" s="44">
        <v>0</v>
      </c>
      <c r="F22" s="44">
        <v>5</v>
      </c>
      <c r="G22" s="44">
        <f t="shared" si="0"/>
        <v>5</v>
      </c>
      <c r="H22" s="49">
        <f t="shared" si="1"/>
        <v>5</v>
      </c>
      <c r="I22" s="24">
        <f t="shared" si="2"/>
        <v>7</v>
      </c>
      <c r="J22" s="290">
        <v>4</v>
      </c>
    </row>
    <row r="23" spans="1:10" s="32" customFormat="1">
      <c r="A23" s="25" t="s">
        <v>70</v>
      </c>
      <c r="B23" s="39">
        <v>4</v>
      </c>
      <c r="C23" s="39">
        <v>2</v>
      </c>
      <c r="D23" s="48">
        <v>5</v>
      </c>
      <c r="E23" s="44">
        <v>2</v>
      </c>
      <c r="F23" s="44">
        <v>20</v>
      </c>
      <c r="G23" s="44">
        <f t="shared" si="0"/>
        <v>22</v>
      </c>
      <c r="H23" s="49">
        <f t="shared" si="1"/>
        <v>6</v>
      </c>
      <c r="I23" s="24">
        <f t="shared" si="2"/>
        <v>11</v>
      </c>
      <c r="J23" s="290">
        <v>4</v>
      </c>
    </row>
    <row r="24" spans="1:10" s="272" customFormat="1">
      <c r="A24" s="274" t="s">
        <v>18</v>
      </c>
      <c r="B24" s="275">
        <v>0</v>
      </c>
      <c r="C24" s="275">
        <v>0</v>
      </c>
      <c r="D24" s="276">
        <v>0</v>
      </c>
      <c r="E24" s="277">
        <v>0</v>
      </c>
      <c r="F24" s="277">
        <v>0</v>
      </c>
      <c r="G24" s="44">
        <f t="shared" si="0"/>
        <v>0</v>
      </c>
      <c r="H24" s="49">
        <f t="shared" si="1"/>
        <v>0</v>
      </c>
      <c r="I24" s="24">
        <f t="shared" si="2"/>
        <v>0</v>
      </c>
      <c r="J24" s="291">
        <v>0</v>
      </c>
    </row>
    <row r="25" spans="1:10" s="32" customFormat="1">
      <c r="A25" s="200" t="s">
        <v>115</v>
      </c>
      <c r="B25" s="39">
        <v>2</v>
      </c>
      <c r="C25" s="39">
        <v>0</v>
      </c>
      <c r="D25" s="48">
        <v>1</v>
      </c>
      <c r="E25" s="44">
        <v>0</v>
      </c>
      <c r="F25" s="44">
        <v>0</v>
      </c>
      <c r="G25" s="44">
        <f t="shared" si="0"/>
        <v>0</v>
      </c>
      <c r="H25" s="49">
        <f t="shared" si="1"/>
        <v>2</v>
      </c>
      <c r="I25" s="24">
        <f t="shared" si="2"/>
        <v>3</v>
      </c>
      <c r="J25" s="290">
        <v>0</v>
      </c>
    </row>
    <row r="26" spans="1:10" s="32" customFormat="1">
      <c r="A26" s="25" t="s">
        <v>20</v>
      </c>
      <c r="B26" s="39">
        <v>3</v>
      </c>
      <c r="C26" s="39">
        <v>1</v>
      </c>
      <c r="D26" s="48">
        <v>2</v>
      </c>
      <c r="E26" s="44">
        <v>0</v>
      </c>
      <c r="F26" s="44">
        <v>0</v>
      </c>
      <c r="G26" s="44">
        <f t="shared" si="0"/>
        <v>0</v>
      </c>
      <c r="H26" s="49">
        <f t="shared" si="1"/>
        <v>4</v>
      </c>
      <c r="I26" s="24">
        <f t="shared" si="2"/>
        <v>6</v>
      </c>
      <c r="J26" s="290">
        <v>1</v>
      </c>
    </row>
    <row r="27" spans="1:10" s="32" customFormat="1">
      <c r="A27" s="25" t="s">
        <v>19</v>
      </c>
      <c r="B27" s="39">
        <v>1</v>
      </c>
      <c r="C27" s="39">
        <v>14</v>
      </c>
      <c r="D27" s="48">
        <v>2</v>
      </c>
      <c r="E27" s="44">
        <v>2</v>
      </c>
      <c r="F27" s="44">
        <v>14</v>
      </c>
      <c r="G27" s="44">
        <f t="shared" si="0"/>
        <v>16</v>
      </c>
      <c r="H27" s="49">
        <f t="shared" si="1"/>
        <v>15</v>
      </c>
      <c r="I27" s="24">
        <f t="shared" si="2"/>
        <v>17</v>
      </c>
      <c r="J27" s="290">
        <v>1</v>
      </c>
    </row>
    <row r="28" spans="1:10" s="272" customFormat="1">
      <c r="A28" s="274" t="s">
        <v>21</v>
      </c>
      <c r="B28" s="275">
        <v>2</v>
      </c>
      <c r="C28" s="275">
        <v>3</v>
      </c>
      <c r="D28" s="276">
        <v>0</v>
      </c>
      <c r="E28" s="277">
        <v>0</v>
      </c>
      <c r="F28" s="277">
        <v>1</v>
      </c>
      <c r="G28" s="44">
        <f t="shared" si="0"/>
        <v>1</v>
      </c>
      <c r="H28" s="49">
        <f t="shared" si="1"/>
        <v>5</v>
      </c>
      <c r="I28" s="24">
        <f t="shared" si="2"/>
        <v>5</v>
      </c>
      <c r="J28" s="291">
        <v>0</v>
      </c>
    </row>
    <row r="29" spans="1:10" s="32" customFormat="1">
      <c r="A29" s="25" t="s">
        <v>22</v>
      </c>
      <c r="B29" s="39">
        <v>2</v>
      </c>
      <c r="C29" s="39">
        <v>2</v>
      </c>
      <c r="D29" s="48">
        <v>3</v>
      </c>
      <c r="E29" s="44">
        <v>1</v>
      </c>
      <c r="F29" s="44">
        <v>0</v>
      </c>
      <c r="G29" s="44">
        <f t="shared" si="0"/>
        <v>1</v>
      </c>
      <c r="H29" s="49">
        <f t="shared" si="1"/>
        <v>4</v>
      </c>
      <c r="I29" s="24">
        <f t="shared" si="2"/>
        <v>7</v>
      </c>
      <c r="J29" s="290">
        <v>0</v>
      </c>
    </row>
    <row r="30" spans="1:10" s="32" customFormat="1">
      <c r="A30" s="25" t="s">
        <v>23</v>
      </c>
      <c r="B30" s="39">
        <v>1</v>
      </c>
      <c r="C30" s="39">
        <v>17</v>
      </c>
      <c r="D30" s="48">
        <v>3</v>
      </c>
      <c r="E30" s="44">
        <v>0</v>
      </c>
      <c r="F30" s="44">
        <v>0</v>
      </c>
      <c r="G30" s="44">
        <f t="shared" si="0"/>
        <v>0</v>
      </c>
      <c r="H30" s="49">
        <f t="shared" si="1"/>
        <v>18</v>
      </c>
      <c r="I30" s="24">
        <f t="shared" si="2"/>
        <v>21</v>
      </c>
      <c r="J30" s="290">
        <v>0</v>
      </c>
    </row>
    <row r="31" spans="1:10" s="32" customFormat="1">
      <c r="A31" s="25" t="s">
        <v>24</v>
      </c>
      <c r="B31" s="39">
        <v>3</v>
      </c>
      <c r="C31" s="39">
        <v>0</v>
      </c>
      <c r="D31" s="48">
        <v>5</v>
      </c>
      <c r="E31" s="44">
        <v>0</v>
      </c>
      <c r="F31" s="44">
        <v>20</v>
      </c>
      <c r="G31" s="44">
        <f t="shared" si="0"/>
        <v>20</v>
      </c>
      <c r="H31" s="49">
        <f t="shared" si="1"/>
        <v>3</v>
      </c>
      <c r="I31" s="24">
        <f t="shared" si="2"/>
        <v>8</v>
      </c>
      <c r="J31" s="290">
        <v>1</v>
      </c>
    </row>
    <row r="32" spans="1:10" s="32" customFormat="1">
      <c r="A32" s="25" t="s">
        <v>25</v>
      </c>
      <c r="B32" s="39">
        <v>1</v>
      </c>
      <c r="C32" s="39">
        <v>3</v>
      </c>
      <c r="D32" s="48">
        <v>2</v>
      </c>
      <c r="E32" s="44">
        <v>0</v>
      </c>
      <c r="F32" s="44">
        <v>0</v>
      </c>
      <c r="G32" s="44">
        <f t="shared" si="0"/>
        <v>0</v>
      </c>
      <c r="H32" s="49">
        <f t="shared" si="1"/>
        <v>4</v>
      </c>
      <c r="I32" s="24">
        <f t="shared" si="2"/>
        <v>6</v>
      </c>
      <c r="J32" s="290">
        <v>1</v>
      </c>
    </row>
    <row r="33" spans="1:10" s="32" customFormat="1">
      <c r="A33" s="25" t="s">
        <v>26</v>
      </c>
      <c r="B33" s="39">
        <v>2</v>
      </c>
      <c r="C33" s="39">
        <v>1</v>
      </c>
      <c r="D33" s="48">
        <v>1</v>
      </c>
      <c r="E33" s="44">
        <v>0</v>
      </c>
      <c r="F33" s="44">
        <v>21</v>
      </c>
      <c r="G33" s="44">
        <f t="shared" si="0"/>
        <v>21</v>
      </c>
      <c r="H33" s="49">
        <f t="shared" si="1"/>
        <v>3</v>
      </c>
      <c r="I33" s="24">
        <f t="shared" si="2"/>
        <v>4</v>
      </c>
      <c r="J33" s="290">
        <v>2</v>
      </c>
    </row>
    <row r="34" spans="1:10" s="32" customFormat="1">
      <c r="A34" s="25" t="s">
        <v>27</v>
      </c>
      <c r="B34" s="39">
        <v>0</v>
      </c>
      <c r="C34" s="39">
        <v>2</v>
      </c>
      <c r="D34" s="48">
        <v>0</v>
      </c>
      <c r="E34" s="44">
        <v>0</v>
      </c>
      <c r="F34" s="44">
        <v>0</v>
      </c>
      <c r="G34" s="44">
        <f t="shared" si="0"/>
        <v>0</v>
      </c>
      <c r="H34" s="49">
        <f t="shared" si="1"/>
        <v>2</v>
      </c>
      <c r="I34" s="24">
        <f t="shared" si="2"/>
        <v>2</v>
      </c>
      <c r="J34" s="290">
        <v>0</v>
      </c>
    </row>
    <row r="35" spans="1:10" s="32" customFormat="1">
      <c r="A35" s="25" t="s">
        <v>71</v>
      </c>
      <c r="B35" s="39">
        <v>5</v>
      </c>
      <c r="C35" s="39">
        <v>2</v>
      </c>
      <c r="D35" s="48">
        <v>2</v>
      </c>
      <c r="E35" s="44">
        <v>0</v>
      </c>
      <c r="F35" s="44">
        <v>1</v>
      </c>
      <c r="G35" s="44">
        <f t="shared" si="0"/>
        <v>1</v>
      </c>
      <c r="H35" s="49">
        <f t="shared" si="1"/>
        <v>7</v>
      </c>
      <c r="I35" s="24">
        <f t="shared" si="2"/>
        <v>9</v>
      </c>
      <c r="J35" s="290">
        <v>5</v>
      </c>
    </row>
    <row r="36" spans="1:10" s="32" customFormat="1">
      <c r="A36" s="25" t="s">
        <v>28</v>
      </c>
      <c r="B36" s="39">
        <v>2</v>
      </c>
      <c r="C36" s="39">
        <v>0</v>
      </c>
      <c r="D36" s="48">
        <v>3</v>
      </c>
      <c r="E36" s="44">
        <v>1</v>
      </c>
      <c r="F36" s="44">
        <v>0</v>
      </c>
      <c r="G36" s="44">
        <f t="shared" si="0"/>
        <v>1</v>
      </c>
      <c r="H36" s="49">
        <f t="shared" si="1"/>
        <v>2</v>
      </c>
      <c r="I36" s="24">
        <f t="shared" si="2"/>
        <v>5</v>
      </c>
      <c r="J36" s="290">
        <v>1</v>
      </c>
    </row>
    <row r="37" spans="1:10" s="32" customFormat="1">
      <c r="A37" s="25" t="s">
        <v>29</v>
      </c>
      <c r="B37" s="39">
        <v>3</v>
      </c>
      <c r="C37" s="39">
        <v>0</v>
      </c>
      <c r="D37" s="48">
        <v>5</v>
      </c>
      <c r="E37" s="44">
        <v>0</v>
      </c>
      <c r="F37" s="44">
        <v>7</v>
      </c>
      <c r="G37" s="44">
        <f t="shared" si="0"/>
        <v>7</v>
      </c>
      <c r="H37" s="49">
        <f t="shared" si="1"/>
        <v>3</v>
      </c>
      <c r="I37" s="24">
        <f t="shared" si="2"/>
        <v>8</v>
      </c>
      <c r="J37" s="290">
        <v>3</v>
      </c>
    </row>
    <row r="38" spans="1:10" s="32" customFormat="1">
      <c r="A38" s="25" t="s">
        <v>30</v>
      </c>
      <c r="B38" s="39">
        <v>4</v>
      </c>
      <c r="C38" s="39">
        <v>13</v>
      </c>
      <c r="D38" s="48">
        <v>3</v>
      </c>
      <c r="E38" s="44">
        <v>0</v>
      </c>
      <c r="F38" s="44">
        <v>14</v>
      </c>
      <c r="G38" s="44">
        <f t="shared" si="0"/>
        <v>14</v>
      </c>
      <c r="H38" s="49">
        <f t="shared" si="1"/>
        <v>17</v>
      </c>
      <c r="I38" s="24">
        <f t="shared" si="2"/>
        <v>20</v>
      </c>
      <c r="J38" s="290">
        <v>1</v>
      </c>
    </row>
    <row r="39" spans="1:10" s="32" customFormat="1">
      <c r="A39" s="25" t="s">
        <v>31</v>
      </c>
      <c r="B39" s="39">
        <v>2</v>
      </c>
      <c r="C39" s="39">
        <v>8</v>
      </c>
      <c r="D39" s="48">
        <v>1</v>
      </c>
      <c r="E39" s="44">
        <v>0</v>
      </c>
      <c r="F39" s="44">
        <v>0</v>
      </c>
      <c r="G39" s="44">
        <f t="shared" si="0"/>
        <v>0</v>
      </c>
      <c r="H39" s="49">
        <f t="shared" si="1"/>
        <v>10</v>
      </c>
      <c r="I39" s="24">
        <f t="shared" si="2"/>
        <v>11</v>
      </c>
      <c r="J39" s="290">
        <v>0</v>
      </c>
    </row>
    <row r="40" spans="1:10" s="32" customFormat="1">
      <c r="A40" s="25" t="s">
        <v>32</v>
      </c>
      <c r="B40" s="39">
        <v>3</v>
      </c>
      <c r="C40" s="39">
        <v>3</v>
      </c>
      <c r="D40" s="48">
        <v>6</v>
      </c>
      <c r="E40" s="44">
        <v>4</v>
      </c>
      <c r="F40" s="44">
        <v>7</v>
      </c>
      <c r="G40" s="44">
        <f t="shared" si="0"/>
        <v>11</v>
      </c>
      <c r="H40" s="49">
        <f t="shared" si="1"/>
        <v>6</v>
      </c>
      <c r="I40" s="24">
        <f t="shared" si="2"/>
        <v>12</v>
      </c>
      <c r="J40" s="290">
        <v>1</v>
      </c>
    </row>
    <row r="41" spans="1:10" s="32" customFormat="1">
      <c r="A41" s="25" t="s">
        <v>72</v>
      </c>
      <c r="B41" s="39">
        <v>3</v>
      </c>
      <c r="C41" s="39">
        <v>0</v>
      </c>
      <c r="D41" s="48">
        <v>5</v>
      </c>
      <c r="E41" s="44">
        <v>1</v>
      </c>
      <c r="F41" s="44">
        <v>9</v>
      </c>
      <c r="G41" s="44">
        <f t="shared" si="0"/>
        <v>10</v>
      </c>
      <c r="H41" s="49">
        <f t="shared" si="1"/>
        <v>3</v>
      </c>
      <c r="I41" s="24">
        <f t="shared" si="2"/>
        <v>8</v>
      </c>
      <c r="J41" s="290">
        <v>1</v>
      </c>
    </row>
    <row r="42" spans="1:10" s="32" customFormat="1">
      <c r="A42" s="25" t="s">
        <v>33</v>
      </c>
      <c r="B42" s="39">
        <v>0</v>
      </c>
      <c r="C42" s="39">
        <v>0</v>
      </c>
      <c r="D42" s="48">
        <v>2</v>
      </c>
      <c r="E42" s="44">
        <v>0</v>
      </c>
      <c r="F42" s="44">
        <v>0</v>
      </c>
      <c r="G42" s="44">
        <f t="shared" si="0"/>
        <v>0</v>
      </c>
      <c r="H42" s="49">
        <f t="shared" si="1"/>
        <v>0</v>
      </c>
      <c r="I42" s="24">
        <f t="shared" si="2"/>
        <v>2</v>
      </c>
      <c r="J42" s="290">
        <v>0</v>
      </c>
    </row>
    <row r="43" spans="1:10" s="32" customFormat="1">
      <c r="A43" s="274" t="s">
        <v>69</v>
      </c>
      <c r="B43" s="275">
        <v>1</v>
      </c>
      <c r="C43" s="275">
        <v>0</v>
      </c>
      <c r="D43" s="48">
        <v>1</v>
      </c>
      <c r="E43" s="44">
        <v>1</v>
      </c>
      <c r="F43" s="44">
        <v>1</v>
      </c>
      <c r="G43" s="44">
        <f t="shared" si="0"/>
        <v>2</v>
      </c>
      <c r="H43" s="49">
        <f t="shared" si="1"/>
        <v>1</v>
      </c>
      <c r="I43" s="24">
        <f t="shared" si="2"/>
        <v>2</v>
      </c>
      <c r="J43" s="290">
        <v>0</v>
      </c>
    </row>
    <row r="44" spans="1:10" s="32" customFormat="1">
      <c r="A44" s="25" t="s">
        <v>34</v>
      </c>
      <c r="B44" s="39">
        <v>2</v>
      </c>
      <c r="C44" s="39">
        <v>4</v>
      </c>
      <c r="D44" s="48">
        <v>5</v>
      </c>
      <c r="E44" s="44">
        <v>1</v>
      </c>
      <c r="F44" s="44">
        <v>0</v>
      </c>
      <c r="G44" s="44">
        <f t="shared" si="0"/>
        <v>1</v>
      </c>
      <c r="H44" s="49">
        <f t="shared" si="1"/>
        <v>6</v>
      </c>
      <c r="I44" s="24">
        <f t="shared" si="2"/>
        <v>11</v>
      </c>
      <c r="J44" s="290">
        <v>1</v>
      </c>
    </row>
    <row r="45" spans="1:10" s="32" customFormat="1">
      <c r="A45" s="25" t="s">
        <v>35</v>
      </c>
      <c r="B45" s="39">
        <v>2</v>
      </c>
      <c r="C45" s="39">
        <v>1</v>
      </c>
      <c r="D45" s="48">
        <v>0</v>
      </c>
      <c r="E45" s="44">
        <v>2</v>
      </c>
      <c r="F45" s="44">
        <v>11</v>
      </c>
      <c r="G45" s="44">
        <f t="shared" si="0"/>
        <v>13</v>
      </c>
      <c r="H45" s="49">
        <f t="shared" si="1"/>
        <v>3</v>
      </c>
      <c r="I45" s="24">
        <f t="shared" si="2"/>
        <v>3</v>
      </c>
      <c r="J45" s="290">
        <v>0</v>
      </c>
    </row>
    <row r="46" spans="1:10" s="32" customFormat="1">
      <c r="A46" s="25" t="s">
        <v>36</v>
      </c>
      <c r="B46" s="39">
        <v>1</v>
      </c>
      <c r="C46" s="39">
        <v>18</v>
      </c>
      <c r="D46" s="48">
        <v>1</v>
      </c>
      <c r="E46" s="44">
        <v>0</v>
      </c>
      <c r="F46" s="44">
        <v>0</v>
      </c>
      <c r="G46" s="44">
        <f t="shared" si="0"/>
        <v>0</v>
      </c>
      <c r="H46" s="49">
        <f t="shared" si="1"/>
        <v>19</v>
      </c>
      <c r="I46" s="24">
        <f t="shared" si="2"/>
        <v>20</v>
      </c>
      <c r="J46" s="290">
        <v>1</v>
      </c>
    </row>
    <row r="47" spans="1:10" s="32" customFormat="1">
      <c r="A47" s="25" t="s">
        <v>37</v>
      </c>
      <c r="B47" s="39">
        <v>1</v>
      </c>
      <c r="C47" s="39">
        <v>2</v>
      </c>
      <c r="D47" s="48">
        <v>3</v>
      </c>
      <c r="E47" s="44">
        <v>0</v>
      </c>
      <c r="F47" s="44">
        <v>1</v>
      </c>
      <c r="G47" s="44">
        <f t="shared" si="0"/>
        <v>1</v>
      </c>
      <c r="H47" s="49">
        <f t="shared" si="1"/>
        <v>3</v>
      </c>
      <c r="I47" s="24">
        <f t="shared" si="2"/>
        <v>6</v>
      </c>
      <c r="J47" s="290">
        <v>1</v>
      </c>
    </row>
    <row r="48" spans="1:10" s="32" customFormat="1">
      <c r="A48" s="25" t="s">
        <v>38</v>
      </c>
      <c r="B48" s="39">
        <v>2</v>
      </c>
      <c r="C48" s="39">
        <v>0</v>
      </c>
      <c r="D48" s="48">
        <v>1</v>
      </c>
      <c r="E48" s="44">
        <v>0</v>
      </c>
      <c r="F48" s="44">
        <v>9</v>
      </c>
      <c r="G48" s="44">
        <f t="shared" si="0"/>
        <v>9</v>
      </c>
      <c r="H48" s="49">
        <f t="shared" si="1"/>
        <v>2</v>
      </c>
      <c r="I48" s="24">
        <f t="shared" si="2"/>
        <v>3</v>
      </c>
      <c r="J48" s="290">
        <v>1</v>
      </c>
    </row>
    <row r="49" spans="1:10" s="32" customFormat="1">
      <c r="A49" s="25" t="s">
        <v>39</v>
      </c>
      <c r="B49" s="39">
        <v>4</v>
      </c>
      <c r="C49" s="39">
        <v>0</v>
      </c>
      <c r="D49" s="48">
        <v>0</v>
      </c>
      <c r="E49" s="44">
        <v>0</v>
      </c>
      <c r="F49" s="44">
        <v>0</v>
      </c>
      <c r="G49" s="44">
        <f t="shared" si="0"/>
        <v>0</v>
      </c>
      <c r="H49" s="49">
        <f t="shared" si="1"/>
        <v>4</v>
      </c>
      <c r="I49" s="24">
        <f t="shared" si="2"/>
        <v>4</v>
      </c>
      <c r="J49" s="290">
        <v>0</v>
      </c>
    </row>
    <row r="50" spans="1:10" s="32" customFormat="1">
      <c r="A50" s="25" t="s">
        <v>40</v>
      </c>
      <c r="B50" s="39">
        <v>5</v>
      </c>
      <c r="C50" s="39">
        <v>0</v>
      </c>
      <c r="D50" s="48">
        <v>4</v>
      </c>
      <c r="E50" s="44">
        <v>0</v>
      </c>
      <c r="F50" s="44">
        <v>3</v>
      </c>
      <c r="G50" s="44">
        <f t="shared" si="0"/>
        <v>3</v>
      </c>
      <c r="H50" s="49">
        <f t="shared" si="1"/>
        <v>5</v>
      </c>
      <c r="I50" s="24">
        <f t="shared" si="2"/>
        <v>9</v>
      </c>
      <c r="J50" s="290">
        <v>3</v>
      </c>
    </row>
    <row r="51" spans="1:10">
      <c r="A51" s="25" t="s">
        <v>41</v>
      </c>
      <c r="B51" s="39">
        <v>3</v>
      </c>
      <c r="C51" s="39">
        <v>0</v>
      </c>
      <c r="D51" s="48">
        <v>5</v>
      </c>
      <c r="E51" s="44">
        <v>3</v>
      </c>
      <c r="F51" s="44">
        <v>30</v>
      </c>
      <c r="G51" s="44">
        <f t="shared" si="0"/>
        <v>33</v>
      </c>
      <c r="H51" s="49">
        <f t="shared" si="1"/>
        <v>3</v>
      </c>
      <c r="I51" s="24">
        <f t="shared" si="2"/>
        <v>8</v>
      </c>
      <c r="J51" s="290">
        <v>3</v>
      </c>
    </row>
  </sheetData>
  <autoFilter ref="A4:J51" xr:uid="{00000000-0009-0000-0000-000006000000}"/>
  <sortState ref="A2:A155">
    <sortCondition ref="A76"/>
  </sortState>
  <mergeCells count="1">
    <mergeCell ref="E3:F3"/>
  </mergeCells>
  <phoneticPr fontId="14" type="noConversion"/>
  <conditionalFormatting sqref="D5:D51">
    <cfRule type="cellIs" dxfId="15" priority="11" operator="lessThan">
      <formula>2</formula>
    </cfRule>
    <cfRule type="cellIs" dxfId="14" priority="12" operator="greaterThanOrEqual">
      <formula>2</formula>
    </cfRule>
  </conditionalFormatting>
  <conditionalFormatting sqref="H5:H51">
    <cfRule type="cellIs" dxfId="13" priority="9" operator="lessThan">
      <formula>3</formula>
    </cfRule>
    <cfRule type="cellIs" dxfId="12" priority="10" operator="greaterThanOrEqual">
      <formula>3</formula>
    </cfRule>
  </conditionalFormatting>
  <conditionalFormatting sqref="J5:J51">
    <cfRule type="cellIs" dxfId="11" priority="7" operator="greaterThanOrEqual">
      <formula>1</formula>
    </cfRule>
    <cfRule type="cellIs" dxfId="10" priority="8" operator="lessThan">
      <formula>1</formula>
    </cfRule>
  </conditionalFormatting>
  <conditionalFormatting sqref="D41">
    <cfRule type="cellIs" dxfId="9" priority="1" operator="lessThan">
      <formula>2</formula>
    </cfRule>
    <cfRule type="cellIs" dxfId="8" priority="2" operator="greaterThanOrEqual">
      <formula>2</formula>
    </cfRule>
  </conditionalFormatting>
  <conditionalFormatting sqref="J41">
    <cfRule type="cellIs" dxfId="7" priority="5" operator="greaterThanOrEqual">
      <formula>1</formula>
    </cfRule>
    <cfRule type="cellIs" dxfId="6" priority="6" operator="lessThan">
      <formula>1</formula>
    </cfRule>
  </conditionalFormatting>
  <conditionalFormatting sqref="H41">
    <cfRule type="cellIs" dxfId="5" priority="3" operator="lessThan">
      <formula>3</formula>
    </cfRule>
    <cfRule type="cellIs" dxfId="4" priority="4" operator="greaterThanOrEqual">
      <formula>3</formula>
    </cfRule>
  </conditionalFormatting>
  <printOptions gridLines="1"/>
  <pageMargins left="0" right="0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Klubiüritused</vt:lpstr>
      <vt:lpstr>Klubitennis</vt:lpstr>
      <vt:lpstr>Turniirid</vt:lpstr>
      <vt:lpstr>Üksikmängud</vt:lpstr>
      <vt:lpstr>Paarismängud</vt:lpstr>
      <vt:lpstr>Korraldamine</vt:lpstr>
      <vt:lpstr>Osalemiste kokkuvõte</vt:lpstr>
      <vt:lpstr>'Osalemiste kokkuvõte'!Print_Area</vt:lpstr>
      <vt:lpstr>Paarismängud!Print_Area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2019-04-01T08:25:36Z</dcterms:modified>
</cp:coreProperties>
</file>